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wellmoresrl.sharepoint.com/sites/Tende/Documenti condivisi/A - One Drive Plastind's/F - Tende a Rullo per Esterno/"/>
    </mc:Choice>
  </mc:AlternateContent>
  <xr:revisionPtr revIDLastSave="1190" documentId="8_{DB02EB51-CCCC-499C-9626-8964B881D7AF}" xr6:coauthVersionLast="47" xr6:coauthVersionMax="47" xr10:uidLastSave="{997A17F1-E569-4607-B14A-C9F0A52CD223}"/>
  <bookViews>
    <workbookView xWindow="-28920" yWindow="1350" windowWidth="29040" windowHeight="15840" xr2:uid="{8BBD8D1F-773F-45E5-974C-9A8A951742B6}"/>
  </bookViews>
  <sheets>
    <sheet name="120 mm Motore Zip" sheetId="20" r:id="rId1"/>
    <sheet name="120 mm Motore Zip GRIGLIA" sheetId="24" r:id="rId2"/>
    <sheet name="Dati" sheetId="3" r:id="rId3"/>
  </sheets>
  <definedNames>
    <definedName name="_xlnm.Print_Area" localSheetId="1">'120 mm Motore Zip GRIGLIA'!$A$1:$AZ$40</definedName>
    <definedName name="Asta" localSheetId="0">Dati!#REF!</definedName>
    <definedName name="Asta">Dati!#REF!</definedName>
    <definedName name="Azionamento">Dati!#REF!</definedName>
    <definedName name="Barretta" localSheetId="0">Dati!#REF!</definedName>
    <definedName name="Barretta">Dati!#REF!</definedName>
    <definedName name="Carter" localSheetId="0">Dati!#REF!</definedName>
    <definedName name="Carter">Dati!#REF!</definedName>
    <definedName name="Cassonetto" localSheetId="0">Dati!#REF!</definedName>
    <definedName name="Cassonetto">Dati!#REF!</definedName>
    <definedName name="Cassonettoverticali" localSheetId="0">Dati!#REF!</definedName>
    <definedName name="Cassonettoverticali">Dati!#REF!</definedName>
    <definedName name="Catenadistanziatrice" localSheetId="0">Dati!#REF!</definedName>
    <definedName name="Catenadistanziatrice">Dati!#REF!</definedName>
    <definedName name="Catenaorientamento" localSheetId="0">Dati!#REF!</definedName>
    <definedName name="Catenaorientamento">Dati!#REF!</definedName>
    <definedName name="Colore">Dati!$B$46:$B$47</definedName>
    <definedName name="Comando" localSheetId="0">Dati!#REF!</definedName>
    <definedName name="Comando">Dati!#REF!</definedName>
    <definedName name="Comandoverticali" localSheetId="0">Dati!#REF!</definedName>
    <definedName name="Comandoverticali">Dati!#REF!</definedName>
    <definedName name="Fermacorda" localSheetId="0">Dati!#REF!</definedName>
    <definedName name="Fermacorda">Dati!#REF!</definedName>
    <definedName name="Fermanastro" localSheetId="0">Dati!#REF!</definedName>
    <definedName name="Fermanastro">Dati!#REF!</definedName>
    <definedName name="Fermanastro35" localSheetId="0">Dati!#REF!</definedName>
    <definedName name="Fermanastro35">Dati!#REF!</definedName>
    <definedName name="Lamella" localSheetId="0">Dati!#REF!</definedName>
    <definedName name="Lamella">Dati!#REF!</definedName>
    <definedName name="Lamella15" localSheetId="0">Dati!#REF!</definedName>
    <definedName name="Lamella15">Dati!#REF!</definedName>
    <definedName name="Lamella25" localSheetId="0">Dati!#REF!</definedName>
    <definedName name="Lamella25">Dati!#REF!</definedName>
    <definedName name="Morsettino" localSheetId="0">Dati!#REF!</definedName>
    <definedName name="Morsettino">Dati!#REF!</definedName>
    <definedName name="Motore">Dati!$B$49:$B$51</definedName>
    <definedName name="Motori" localSheetId="0">Dati!#REF!</definedName>
    <definedName name="Motori">Dati!#REF!</definedName>
    <definedName name="Nylon" localSheetId="0">Dati!#REF!</definedName>
    <definedName name="Nylon">Dati!#REF!</definedName>
    <definedName name="Opzioni" localSheetId="0">Dati!#REF!</definedName>
    <definedName name="Opzioni">Dati!#REF!</definedName>
    <definedName name="Orientatore" localSheetId="0">Dati!#REF!</definedName>
    <definedName name="Orientatore">Dati!#REF!</definedName>
    <definedName name="Perno">Dati!$B$58:$B$59</definedName>
    <definedName name="Scaletta" localSheetId="0">Dati!#REF!</definedName>
    <definedName name="Scaletta">Dati!#REF!</definedName>
    <definedName name="Supporto" localSheetId="0">Dati!#REF!</definedName>
    <definedName name="Supporto">Dati!#REF!</definedName>
    <definedName name="Supporto25" localSheetId="0">Dati!#REF!</definedName>
    <definedName name="Supporto25">Dati!#REF!</definedName>
    <definedName name="Telecomando">Dati!$B$53:$B$56</definedName>
    <definedName name="Tessutiverticali" localSheetId="0">Dati!#REF!</definedName>
    <definedName name="Vagonetto" localSheetId="0">Dati!#REF!</definedName>
    <definedName name="Vagonetto">Dati!#REF!</definedName>
    <definedName name="Zavorra" localSheetId="0">Dati!#REF!</definedName>
    <definedName name="Zavorra">Dati!#REF!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0" l="1"/>
  <c r="G22" i="20"/>
  <c r="G28" i="20"/>
  <c r="G30" i="20"/>
  <c r="G35" i="20"/>
  <c r="G39" i="20"/>
  <c r="E39" i="20"/>
  <c r="H39" i="20"/>
  <c r="G43" i="20"/>
  <c r="G44" i="20"/>
  <c r="E44" i="20"/>
  <c r="H44" i="20"/>
  <c r="G45" i="20"/>
  <c r="G47" i="20"/>
  <c r="G48" i="20"/>
  <c r="G49" i="20"/>
  <c r="G50" i="20"/>
  <c r="G52" i="20"/>
  <c r="E52" i="20"/>
  <c r="H52" i="20"/>
  <c r="E21" i="20"/>
  <c r="H21" i="20"/>
  <c r="E22" i="20"/>
  <c r="H22" i="20"/>
  <c r="E23" i="20"/>
  <c r="H23" i="20"/>
  <c r="E24" i="20"/>
  <c r="E25" i="20"/>
  <c r="H25" i="20"/>
  <c r="E26" i="20"/>
  <c r="H26" i="20"/>
  <c r="E27" i="20"/>
  <c r="H27" i="20"/>
  <c r="E28" i="20"/>
  <c r="H28" i="20"/>
  <c r="E30" i="20"/>
  <c r="H30" i="20"/>
  <c r="E31" i="20"/>
  <c r="H31" i="20"/>
  <c r="E32" i="20"/>
  <c r="H32" i="20"/>
  <c r="E33" i="20"/>
  <c r="H33" i="20"/>
  <c r="E34" i="20"/>
  <c r="H34" i="20"/>
  <c r="E35" i="20"/>
  <c r="H35" i="20"/>
  <c r="E37" i="20"/>
  <c r="H37" i="20"/>
  <c r="E40" i="20"/>
  <c r="H40" i="20"/>
  <c r="E41" i="20"/>
  <c r="H41" i="20"/>
  <c r="E42" i="20"/>
  <c r="H42" i="20"/>
  <c r="E43" i="20"/>
  <c r="H43" i="20"/>
  <c r="E45" i="20"/>
  <c r="H45" i="20"/>
  <c r="E47" i="20"/>
  <c r="E48" i="20"/>
  <c r="H48" i="20"/>
  <c r="E49" i="20"/>
  <c r="H49" i="20"/>
  <c r="E50" i="20"/>
  <c r="H50" i="20"/>
  <c r="E51" i="20"/>
  <c r="H51" i="20"/>
  <c r="E53" i="20"/>
  <c r="H53" i="20"/>
  <c r="H18" i="20"/>
  <c r="C35" i="20"/>
  <c r="D35" i="20"/>
  <c r="B53" i="20"/>
  <c r="B49" i="20"/>
  <c r="B48" i="20"/>
  <c r="B47" i="20"/>
  <c r="C41" i="20"/>
  <c r="C42" i="20"/>
  <c r="D42" i="20"/>
  <c r="B42" i="20"/>
  <c r="B41" i="20"/>
  <c r="D41" i="20"/>
  <c r="C24" i="20"/>
  <c r="C25" i="20"/>
  <c r="B24" i="20"/>
  <c r="D24" i="20"/>
  <c r="B30" i="20"/>
  <c r="B25" i="20"/>
  <c r="D25" i="20"/>
  <c r="B26" i="20"/>
  <c r="D26" i="20"/>
  <c r="B27" i="20"/>
  <c r="C27" i="20"/>
  <c r="B28" i="20"/>
  <c r="C28" i="20"/>
  <c r="C26" i="20"/>
  <c r="D28" i="20"/>
  <c r="D27" i="20"/>
  <c r="I31" i="3"/>
  <c r="C44" i="20"/>
  <c r="B52" i="20"/>
  <c r="C52" i="20"/>
  <c r="B51" i="20"/>
  <c r="C51" i="20"/>
  <c r="B43" i="20"/>
  <c r="B50" i="20"/>
  <c r="C50" i="20"/>
  <c r="B40" i="20"/>
  <c r="C40" i="20"/>
  <c r="C33" i="20"/>
  <c r="B39" i="20"/>
  <c r="B31" i="20"/>
  <c r="C31" i="20"/>
  <c r="B32" i="20"/>
  <c r="C32" i="20"/>
  <c r="B34" i="20"/>
  <c r="C29" i="20"/>
  <c r="D29" i="20"/>
  <c r="C30" i="20"/>
  <c r="B36" i="20"/>
  <c r="B37" i="20"/>
  <c r="D37" i="20"/>
  <c r="B23" i="20"/>
  <c r="C34" i="20"/>
  <c r="B22" i="20"/>
  <c r="B21" i="20"/>
  <c r="B45" i="20"/>
  <c r="C45" i="20"/>
  <c r="C21" i="20"/>
  <c r="C22" i="20"/>
  <c r="C39" i="20"/>
  <c r="C47" i="20"/>
  <c r="C48" i="20"/>
  <c r="D38" i="20"/>
  <c r="D46" i="20"/>
  <c r="C53" i="20"/>
  <c r="C46" i="20"/>
  <c r="C43" i="20"/>
  <c r="C38" i="20"/>
  <c r="H60" i="20"/>
  <c r="K14" i="3"/>
  <c r="D36" i="20"/>
  <c r="E36" i="20"/>
  <c r="E50" i="24"/>
  <c r="D34" i="20"/>
  <c r="C49" i="20"/>
  <c r="C23" i="20"/>
  <c r="D45" i="20"/>
  <c r="D53" i="20"/>
  <c r="D51" i="20"/>
  <c r="D22" i="20"/>
  <c r="D30" i="20"/>
  <c r="D47" i="20"/>
  <c r="D52" i="20"/>
  <c r="D49" i="20"/>
  <c r="D48" i="20"/>
  <c r="D50" i="20"/>
  <c r="D32" i="20"/>
  <c r="D33" i="20"/>
  <c r="D44" i="20"/>
  <c r="D40" i="20"/>
  <c r="D39" i="20"/>
  <c r="D43" i="20"/>
  <c r="D31" i="20"/>
  <c r="D21" i="20"/>
  <c r="D23" i="20"/>
  <c r="B93" i="24"/>
  <c r="C93" i="24"/>
  <c r="D93" i="24"/>
  <c r="E93" i="24"/>
  <c r="F93" i="24"/>
  <c r="G93" i="24"/>
  <c r="H93" i="24"/>
  <c r="I93" i="24"/>
  <c r="J93" i="24"/>
  <c r="K93" i="24"/>
  <c r="L93" i="24"/>
  <c r="M93" i="24"/>
  <c r="N93" i="24"/>
  <c r="O93" i="24"/>
  <c r="P93" i="24"/>
  <c r="Q93" i="24"/>
  <c r="R93" i="24"/>
  <c r="S93" i="24"/>
  <c r="T93" i="24"/>
  <c r="U93" i="24"/>
  <c r="V93" i="24"/>
  <c r="W93" i="24"/>
  <c r="X93" i="24"/>
  <c r="Y93" i="24"/>
  <c r="Z93" i="24"/>
  <c r="AA93" i="24"/>
  <c r="AB93" i="24"/>
  <c r="AC93" i="24"/>
  <c r="AD93" i="24"/>
  <c r="AE93" i="24"/>
  <c r="AF93" i="24"/>
  <c r="AG93" i="24"/>
  <c r="AH93" i="24"/>
  <c r="AI93" i="24"/>
  <c r="AJ93" i="24"/>
  <c r="AK93" i="24"/>
  <c r="AL93" i="24"/>
  <c r="AM93" i="24"/>
  <c r="AN93" i="24"/>
  <c r="AO93" i="24"/>
  <c r="AP93" i="24"/>
  <c r="AQ93" i="24"/>
  <c r="B88" i="24"/>
  <c r="C88" i="24"/>
  <c r="D88" i="24"/>
  <c r="E88" i="24"/>
  <c r="F88" i="24"/>
  <c r="G88" i="24"/>
  <c r="H88" i="24"/>
  <c r="I88" i="24"/>
  <c r="J88" i="24"/>
  <c r="K88" i="24"/>
  <c r="L88" i="24"/>
  <c r="M88" i="24"/>
  <c r="N88" i="24"/>
  <c r="O88" i="24"/>
  <c r="P88" i="24"/>
  <c r="Q88" i="24"/>
  <c r="R88" i="24"/>
  <c r="S88" i="24"/>
  <c r="T88" i="24"/>
  <c r="U88" i="24"/>
  <c r="V88" i="24"/>
  <c r="W88" i="24"/>
  <c r="X88" i="24"/>
  <c r="Y88" i="24"/>
  <c r="Z88" i="24"/>
  <c r="AA88" i="24"/>
  <c r="AB88" i="24"/>
  <c r="AC88" i="24"/>
  <c r="AD88" i="24"/>
  <c r="AE88" i="24"/>
  <c r="AF88" i="24"/>
  <c r="AG88" i="24"/>
  <c r="AH88" i="24"/>
  <c r="AI88" i="24"/>
  <c r="AJ88" i="24"/>
  <c r="AK88" i="24"/>
  <c r="AL88" i="24"/>
  <c r="AM88" i="24"/>
  <c r="AN88" i="24"/>
  <c r="AO88" i="24"/>
  <c r="AP88" i="24"/>
  <c r="AQ88" i="24"/>
  <c r="H24" i="20"/>
  <c r="AP50" i="24"/>
  <c r="H50" i="24"/>
  <c r="H51" i="24"/>
  <c r="L50" i="24"/>
  <c r="AG50" i="24"/>
  <c r="AG51" i="24"/>
  <c r="C50" i="24"/>
  <c r="C51" i="24"/>
  <c r="AI50" i="24"/>
  <c r="G50" i="24"/>
  <c r="AZ50" i="24"/>
  <c r="AZ51" i="24"/>
  <c r="AZ52" i="24"/>
  <c r="AZ53" i="24"/>
  <c r="AZ54" i="24"/>
  <c r="AZ55" i="24"/>
  <c r="AZ56" i="24"/>
  <c r="AZ57" i="24"/>
  <c r="AZ58" i="24"/>
  <c r="AZ59" i="24"/>
  <c r="AZ60" i="24"/>
  <c r="AZ61" i="24"/>
  <c r="AZ62" i="24"/>
  <c r="AZ63" i="24"/>
  <c r="AZ64" i="24"/>
  <c r="AZ65" i="24"/>
  <c r="AZ66" i="24"/>
  <c r="AZ67" i="24"/>
  <c r="AZ68" i="24"/>
  <c r="AZ69" i="24"/>
  <c r="AZ70" i="24"/>
  <c r="AF50" i="24"/>
  <c r="AF51" i="24"/>
  <c r="AF52" i="24"/>
  <c r="AF53" i="24"/>
  <c r="AF54" i="24"/>
  <c r="AF55" i="24"/>
  <c r="AF56" i="24"/>
  <c r="AF57" i="24"/>
  <c r="J50" i="24"/>
  <c r="J51" i="24"/>
  <c r="T50" i="24"/>
  <c r="T51" i="24"/>
  <c r="T52" i="24"/>
  <c r="T53" i="24"/>
  <c r="T54" i="24"/>
  <c r="T55" i="24"/>
  <c r="T56" i="24"/>
  <c r="T57" i="24"/>
  <c r="B81" i="24"/>
  <c r="C81" i="24"/>
  <c r="D81" i="24"/>
  <c r="E81" i="24"/>
  <c r="F81" i="24"/>
  <c r="G81" i="24"/>
  <c r="H81" i="24"/>
  <c r="I81" i="24"/>
  <c r="J81" i="24"/>
  <c r="K81" i="24"/>
  <c r="L81" i="24"/>
  <c r="M81" i="24"/>
  <c r="N81" i="24"/>
  <c r="O81" i="24"/>
  <c r="P81" i="24"/>
  <c r="Q81" i="24"/>
  <c r="R81" i="24"/>
  <c r="S81" i="24"/>
  <c r="T81" i="24"/>
  <c r="T22" i="24"/>
  <c r="AB50" i="24"/>
  <c r="AB51" i="24"/>
  <c r="AB52" i="24"/>
  <c r="AB53" i="24"/>
  <c r="AB54" i="24"/>
  <c r="AB55" i="24"/>
  <c r="AB56" i="24"/>
  <c r="AB57" i="24"/>
  <c r="AJ50" i="24"/>
  <c r="AJ51" i="24"/>
  <c r="AJ52" i="24"/>
  <c r="AJ53" i="24"/>
  <c r="AJ54" i="24"/>
  <c r="AJ55" i="24"/>
  <c r="AJ56" i="24"/>
  <c r="AJ57" i="24"/>
  <c r="B80" i="24"/>
  <c r="C80" i="24"/>
  <c r="D80" i="24"/>
  <c r="E80" i="24"/>
  <c r="F80" i="24"/>
  <c r="G80" i="24"/>
  <c r="H80" i="24"/>
  <c r="I80" i="24"/>
  <c r="J80" i="24"/>
  <c r="K80" i="24"/>
  <c r="L80" i="24"/>
  <c r="M80" i="24"/>
  <c r="N80" i="24"/>
  <c r="O80" i="24"/>
  <c r="P80" i="24"/>
  <c r="Q80" i="24"/>
  <c r="R80" i="24"/>
  <c r="S80" i="24"/>
  <c r="T80" i="24"/>
  <c r="B76" i="24"/>
  <c r="C76" i="24"/>
  <c r="D76" i="24"/>
  <c r="E76" i="24"/>
  <c r="F76" i="24"/>
  <c r="G76" i="24"/>
  <c r="H76" i="24"/>
  <c r="I76" i="24"/>
  <c r="J76" i="24"/>
  <c r="K76" i="24"/>
  <c r="L76" i="24"/>
  <c r="M76" i="24"/>
  <c r="N76" i="24"/>
  <c r="O76" i="24"/>
  <c r="P76" i="24"/>
  <c r="Q76" i="24"/>
  <c r="R76" i="24"/>
  <c r="S76" i="24"/>
  <c r="T76" i="24"/>
  <c r="AY50" i="24"/>
  <c r="AY51" i="24"/>
  <c r="AY52" i="24"/>
  <c r="AY53" i="24"/>
  <c r="AY54" i="24"/>
  <c r="AY55" i="24"/>
  <c r="AY56" i="24"/>
  <c r="AY57" i="24"/>
  <c r="AY58" i="24"/>
  <c r="AY59" i="24"/>
  <c r="AY60" i="24"/>
  <c r="AY61" i="24"/>
  <c r="AY62" i="24"/>
  <c r="AY63" i="24"/>
  <c r="AY64" i="24"/>
  <c r="AY65" i="24"/>
  <c r="AY66" i="24"/>
  <c r="AY67" i="24"/>
  <c r="AY68" i="24"/>
  <c r="AY69" i="24"/>
  <c r="AY70" i="24"/>
  <c r="B91" i="24"/>
  <c r="C91" i="24"/>
  <c r="D91" i="24"/>
  <c r="E91" i="24"/>
  <c r="F91" i="24"/>
  <c r="G91" i="24"/>
  <c r="H91" i="24"/>
  <c r="I91" i="24"/>
  <c r="J91" i="24"/>
  <c r="K91" i="24"/>
  <c r="L91" i="24"/>
  <c r="M91" i="24"/>
  <c r="N91" i="24"/>
  <c r="O91" i="24"/>
  <c r="P91" i="24"/>
  <c r="Q91" i="24"/>
  <c r="R91" i="24"/>
  <c r="S91" i="24"/>
  <c r="T91" i="24"/>
  <c r="U91" i="24"/>
  <c r="V91" i="24"/>
  <c r="W91" i="24"/>
  <c r="X91" i="24"/>
  <c r="Y91" i="24"/>
  <c r="Z91" i="24"/>
  <c r="AA91" i="24"/>
  <c r="AB91" i="24"/>
  <c r="AC91" i="24"/>
  <c r="AD91" i="24"/>
  <c r="AE91" i="24"/>
  <c r="AF91" i="24"/>
  <c r="AG91" i="24"/>
  <c r="AH91" i="24"/>
  <c r="AI91" i="24"/>
  <c r="AJ91" i="24"/>
  <c r="AK91" i="24"/>
  <c r="AL91" i="24"/>
  <c r="AM91" i="24"/>
  <c r="AN91" i="24"/>
  <c r="AO91" i="24"/>
  <c r="AP91" i="24"/>
  <c r="AQ91" i="24"/>
  <c r="AX50" i="24"/>
  <c r="AX51" i="24"/>
  <c r="AX52" i="24"/>
  <c r="AX53" i="24"/>
  <c r="AX54" i="24"/>
  <c r="AX55" i="24"/>
  <c r="AX56" i="24"/>
  <c r="AX57" i="24"/>
  <c r="AX58" i="24"/>
  <c r="AX59" i="24"/>
  <c r="AX60" i="24"/>
  <c r="AX61" i="24"/>
  <c r="AX62" i="24"/>
  <c r="AX63" i="24"/>
  <c r="AX64" i="24"/>
  <c r="AX65" i="24"/>
  <c r="AX66" i="24"/>
  <c r="AX67" i="24"/>
  <c r="AX68" i="24"/>
  <c r="AX69" i="24"/>
  <c r="AX70" i="24"/>
  <c r="B83" i="24"/>
  <c r="C83" i="24"/>
  <c r="D83" i="24"/>
  <c r="E83" i="24"/>
  <c r="F83" i="24"/>
  <c r="G83" i="24"/>
  <c r="H83" i="24"/>
  <c r="I83" i="24"/>
  <c r="J83" i="24"/>
  <c r="K83" i="24"/>
  <c r="L83" i="24"/>
  <c r="M83" i="24"/>
  <c r="N83" i="24"/>
  <c r="O83" i="24"/>
  <c r="P83" i="24"/>
  <c r="Q83" i="24"/>
  <c r="R83" i="24"/>
  <c r="S83" i="24"/>
  <c r="T83" i="24"/>
  <c r="U83" i="24"/>
  <c r="V83" i="24"/>
  <c r="W83" i="24"/>
  <c r="X83" i="24"/>
  <c r="Y83" i="24"/>
  <c r="Z83" i="24"/>
  <c r="AA83" i="24"/>
  <c r="AB83" i="24"/>
  <c r="AC83" i="24"/>
  <c r="AD83" i="24"/>
  <c r="AE83" i="24"/>
  <c r="AF83" i="24"/>
  <c r="AG83" i="24"/>
  <c r="AH83" i="24"/>
  <c r="AI83" i="24"/>
  <c r="AJ83" i="24"/>
  <c r="AK83" i="24"/>
  <c r="AL83" i="24"/>
  <c r="AM83" i="24"/>
  <c r="AN83" i="24"/>
  <c r="AO83" i="24"/>
  <c r="AP83" i="24"/>
  <c r="AQ83" i="24"/>
  <c r="AW50" i="24"/>
  <c r="AW51" i="24"/>
  <c r="AW52" i="24"/>
  <c r="AW53" i="24"/>
  <c r="AW54" i="24"/>
  <c r="AW55" i="24"/>
  <c r="AW56" i="24"/>
  <c r="AW57" i="24"/>
  <c r="AW58" i="24"/>
  <c r="AW59" i="24"/>
  <c r="AW60" i="24"/>
  <c r="AW61" i="24"/>
  <c r="AW62" i="24"/>
  <c r="AW63" i="24"/>
  <c r="AW64" i="24"/>
  <c r="AW65" i="24"/>
  <c r="AW66" i="24"/>
  <c r="AW67" i="24"/>
  <c r="AW68" i="24"/>
  <c r="AW69" i="24"/>
  <c r="AW70" i="24"/>
  <c r="B75" i="24"/>
  <c r="C75" i="24"/>
  <c r="D75" i="24"/>
  <c r="E75" i="24"/>
  <c r="F75" i="24"/>
  <c r="G75" i="24"/>
  <c r="H75" i="24"/>
  <c r="I75" i="24"/>
  <c r="J75" i="24"/>
  <c r="K75" i="24"/>
  <c r="L75" i="24"/>
  <c r="M75" i="24"/>
  <c r="N75" i="24"/>
  <c r="O75" i="24"/>
  <c r="P75" i="24"/>
  <c r="Q75" i="24"/>
  <c r="R75" i="24"/>
  <c r="S75" i="24"/>
  <c r="T75" i="24"/>
  <c r="AV50" i="24"/>
  <c r="AV51" i="24"/>
  <c r="AV52" i="24"/>
  <c r="AV53" i="24"/>
  <c r="AV54" i="24"/>
  <c r="AV55" i="24"/>
  <c r="AV56" i="24"/>
  <c r="AV57" i="24"/>
  <c r="AV58" i="24"/>
  <c r="AV59" i="24"/>
  <c r="AV60" i="24"/>
  <c r="AV61" i="24"/>
  <c r="AV62" i="24"/>
  <c r="AV63" i="24"/>
  <c r="AV64" i="24"/>
  <c r="AV65" i="24"/>
  <c r="AV66" i="24"/>
  <c r="AV67" i="24"/>
  <c r="AV68" i="24"/>
  <c r="AV69" i="24"/>
  <c r="AV70" i="24"/>
  <c r="B90" i="24"/>
  <c r="C90" i="24"/>
  <c r="D90" i="24"/>
  <c r="E90" i="24"/>
  <c r="F90" i="24"/>
  <c r="G90" i="24"/>
  <c r="H90" i="24"/>
  <c r="I90" i="24"/>
  <c r="J90" i="24"/>
  <c r="K90" i="24"/>
  <c r="L90" i="24"/>
  <c r="M90" i="24"/>
  <c r="N90" i="24"/>
  <c r="O90" i="24"/>
  <c r="P90" i="24"/>
  <c r="Q90" i="24"/>
  <c r="R90" i="24"/>
  <c r="S90" i="24"/>
  <c r="T90" i="24"/>
  <c r="U90" i="24"/>
  <c r="V90" i="24"/>
  <c r="W90" i="24"/>
  <c r="X90" i="24"/>
  <c r="Y90" i="24"/>
  <c r="Z90" i="24"/>
  <c r="AA90" i="24"/>
  <c r="AB90" i="24"/>
  <c r="AC90" i="24"/>
  <c r="AD90" i="24"/>
  <c r="AE90" i="24"/>
  <c r="AF90" i="24"/>
  <c r="AG90" i="24"/>
  <c r="AH90" i="24"/>
  <c r="AI90" i="24"/>
  <c r="AJ90" i="24"/>
  <c r="AK90" i="24"/>
  <c r="AL90" i="24"/>
  <c r="AM90" i="24"/>
  <c r="AN90" i="24"/>
  <c r="AO90" i="24"/>
  <c r="AP90" i="24"/>
  <c r="AQ90" i="24"/>
  <c r="AU50" i="24"/>
  <c r="AU51" i="24"/>
  <c r="AU52" i="24"/>
  <c r="AU53" i="24"/>
  <c r="AU54" i="24"/>
  <c r="AU55" i="24"/>
  <c r="AU56" i="24"/>
  <c r="AU57" i="24"/>
  <c r="AU58" i="24"/>
  <c r="AU59" i="24"/>
  <c r="AU60" i="24"/>
  <c r="AU61" i="24"/>
  <c r="AU62" i="24"/>
  <c r="AU63" i="24"/>
  <c r="AU64" i="24"/>
  <c r="AU65" i="24"/>
  <c r="AU66" i="24"/>
  <c r="AU67" i="24"/>
  <c r="AU68" i="24"/>
  <c r="AU69" i="24"/>
  <c r="AU70" i="24"/>
  <c r="B82" i="24"/>
  <c r="C82" i="24"/>
  <c r="D82" i="24"/>
  <c r="E82" i="24"/>
  <c r="F82" i="24"/>
  <c r="G82" i="24"/>
  <c r="H82" i="24"/>
  <c r="I82" i="24"/>
  <c r="J82" i="24"/>
  <c r="K82" i="24"/>
  <c r="L82" i="24"/>
  <c r="M82" i="24"/>
  <c r="N82" i="24"/>
  <c r="O82" i="24"/>
  <c r="P82" i="24"/>
  <c r="Q82" i="24"/>
  <c r="R82" i="24"/>
  <c r="S82" i="24"/>
  <c r="T82" i="24"/>
  <c r="U82" i="24"/>
  <c r="V82" i="24"/>
  <c r="W82" i="24"/>
  <c r="X82" i="24"/>
  <c r="Y82" i="24"/>
  <c r="Z82" i="24"/>
  <c r="AA82" i="24"/>
  <c r="AB82" i="24"/>
  <c r="AC82" i="24"/>
  <c r="AD82" i="24"/>
  <c r="AE82" i="24"/>
  <c r="AF82" i="24"/>
  <c r="AG82" i="24"/>
  <c r="AH82" i="24"/>
  <c r="AI82" i="24"/>
  <c r="AJ82" i="24"/>
  <c r="AK82" i="24"/>
  <c r="AL82" i="24"/>
  <c r="AM82" i="24"/>
  <c r="AN82" i="24"/>
  <c r="AO82" i="24"/>
  <c r="AP82" i="24"/>
  <c r="AQ82" i="24"/>
  <c r="AT50" i="24"/>
  <c r="AT51" i="24"/>
  <c r="AT52" i="24"/>
  <c r="AT53" i="24"/>
  <c r="AT54" i="24"/>
  <c r="AT55" i="24"/>
  <c r="AT56" i="24"/>
  <c r="AT57" i="24"/>
  <c r="AT58" i="24"/>
  <c r="AT59" i="24"/>
  <c r="AT60" i="24"/>
  <c r="AT61" i="24"/>
  <c r="AT62" i="24"/>
  <c r="AT63" i="24"/>
  <c r="AT64" i="24"/>
  <c r="AT65" i="24"/>
  <c r="AT66" i="24"/>
  <c r="AT67" i="24"/>
  <c r="AT68" i="24"/>
  <c r="AT69" i="24"/>
  <c r="AT70" i="24"/>
  <c r="B92" i="24"/>
  <c r="C92" i="24"/>
  <c r="D92" i="24"/>
  <c r="E92" i="24"/>
  <c r="F92" i="24"/>
  <c r="G92" i="24"/>
  <c r="H92" i="24"/>
  <c r="I92" i="24"/>
  <c r="J92" i="24"/>
  <c r="K92" i="24"/>
  <c r="L92" i="24"/>
  <c r="M92" i="24"/>
  <c r="N92" i="24"/>
  <c r="O92" i="24"/>
  <c r="P92" i="24"/>
  <c r="Q92" i="24"/>
  <c r="R92" i="24"/>
  <c r="S92" i="24"/>
  <c r="T92" i="24"/>
  <c r="U92" i="24"/>
  <c r="V92" i="24"/>
  <c r="W92" i="24"/>
  <c r="X92" i="24"/>
  <c r="Y92" i="24"/>
  <c r="Z92" i="24"/>
  <c r="AA92" i="24"/>
  <c r="AB92" i="24"/>
  <c r="AC92" i="24"/>
  <c r="AD92" i="24"/>
  <c r="AE92" i="24"/>
  <c r="AF92" i="24"/>
  <c r="AG92" i="24"/>
  <c r="AH92" i="24"/>
  <c r="AI92" i="24"/>
  <c r="AJ92" i="24"/>
  <c r="AK92" i="24"/>
  <c r="AL92" i="24"/>
  <c r="AM92" i="24"/>
  <c r="AN92" i="24"/>
  <c r="AO92" i="24"/>
  <c r="AP92" i="24"/>
  <c r="AQ92" i="24"/>
  <c r="B89" i="24"/>
  <c r="C89" i="24"/>
  <c r="D89" i="24"/>
  <c r="E89" i="24"/>
  <c r="F89" i="24"/>
  <c r="G89" i="24"/>
  <c r="H89" i="24"/>
  <c r="I89" i="24"/>
  <c r="J89" i="24"/>
  <c r="K89" i="24"/>
  <c r="L89" i="24"/>
  <c r="M89" i="24"/>
  <c r="N89" i="24"/>
  <c r="O89" i="24"/>
  <c r="P89" i="24"/>
  <c r="Q89" i="24"/>
  <c r="R89" i="24"/>
  <c r="S89" i="24"/>
  <c r="T89" i="24"/>
  <c r="U89" i="24"/>
  <c r="V89" i="24"/>
  <c r="W89" i="24"/>
  <c r="X89" i="24"/>
  <c r="Y89" i="24"/>
  <c r="Z89" i="24"/>
  <c r="AA89" i="24"/>
  <c r="AB89" i="24"/>
  <c r="AC89" i="24"/>
  <c r="AD89" i="24"/>
  <c r="AE89" i="24"/>
  <c r="AF89" i="24"/>
  <c r="AG89" i="24"/>
  <c r="AH89" i="24"/>
  <c r="AI89" i="24"/>
  <c r="AJ89" i="24"/>
  <c r="AK89" i="24"/>
  <c r="AL89" i="24"/>
  <c r="AM89" i="24"/>
  <c r="AN89" i="24"/>
  <c r="AO89" i="24"/>
  <c r="AP89" i="24"/>
  <c r="AQ89" i="24"/>
  <c r="AS50" i="24"/>
  <c r="AS51" i="24"/>
  <c r="AS52" i="24"/>
  <c r="AS53" i="24"/>
  <c r="AS54" i="24"/>
  <c r="AS55" i="24"/>
  <c r="AS56" i="24"/>
  <c r="AS57" i="24"/>
  <c r="AS58" i="24"/>
  <c r="AS59" i="24"/>
  <c r="AS60" i="24"/>
  <c r="AS61" i="24"/>
  <c r="AS62" i="24"/>
  <c r="AS63" i="24"/>
  <c r="AS64" i="24"/>
  <c r="AS65" i="24"/>
  <c r="AS66" i="24"/>
  <c r="AS67" i="24"/>
  <c r="AS68" i="24"/>
  <c r="AS69" i="24"/>
  <c r="AS70" i="24"/>
  <c r="U81" i="24"/>
  <c r="V81" i="24"/>
  <c r="W81" i="24"/>
  <c r="X81" i="24"/>
  <c r="Y81" i="24"/>
  <c r="Z81" i="24"/>
  <c r="AA81" i="24"/>
  <c r="AB81" i="24"/>
  <c r="AC81" i="24"/>
  <c r="AD81" i="24"/>
  <c r="AE81" i="24"/>
  <c r="AF81" i="24"/>
  <c r="AG81" i="24"/>
  <c r="AH81" i="24"/>
  <c r="AI81" i="24"/>
  <c r="AJ81" i="24"/>
  <c r="AK81" i="24"/>
  <c r="AL81" i="24"/>
  <c r="AM81" i="24"/>
  <c r="AN81" i="24"/>
  <c r="AO81" i="24"/>
  <c r="AP81" i="24"/>
  <c r="AQ81" i="24"/>
  <c r="AR50" i="24"/>
  <c r="AR51" i="24"/>
  <c r="AR52" i="24"/>
  <c r="AR53" i="24"/>
  <c r="AR54" i="24"/>
  <c r="AR55" i="24"/>
  <c r="AR56" i="24"/>
  <c r="AR57" i="24"/>
  <c r="AR58" i="24"/>
  <c r="AR59" i="24"/>
  <c r="AR60" i="24"/>
  <c r="AR61" i="24"/>
  <c r="AR62" i="24"/>
  <c r="AR63" i="24"/>
  <c r="AR64" i="24"/>
  <c r="AR65" i="24"/>
  <c r="AR66" i="24"/>
  <c r="AR67" i="24"/>
  <c r="AR68" i="24"/>
  <c r="AR69" i="24"/>
  <c r="AR70" i="24"/>
  <c r="B86" i="24"/>
  <c r="C86" i="24"/>
  <c r="D86" i="24"/>
  <c r="E86" i="24"/>
  <c r="F86" i="24"/>
  <c r="G86" i="24"/>
  <c r="H86" i="24"/>
  <c r="I86" i="24"/>
  <c r="J86" i="24"/>
  <c r="K86" i="24"/>
  <c r="L86" i="24"/>
  <c r="M86" i="24"/>
  <c r="N86" i="24"/>
  <c r="O86" i="24"/>
  <c r="P86" i="24"/>
  <c r="Q86" i="24"/>
  <c r="R86" i="24"/>
  <c r="S86" i="24"/>
  <c r="T86" i="24"/>
  <c r="U86" i="24"/>
  <c r="V86" i="24"/>
  <c r="W86" i="24"/>
  <c r="X86" i="24"/>
  <c r="Y86" i="24"/>
  <c r="Z86" i="24"/>
  <c r="AA86" i="24"/>
  <c r="AB86" i="24"/>
  <c r="AC86" i="24"/>
  <c r="AD86" i="24"/>
  <c r="AE86" i="24"/>
  <c r="AF86" i="24"/>
  <c r="AG86" i="24"/>
  <c r="AH86" i="24"/>
  <c r="AI86" i="24"/>
  <c r="AJ86" i="24"/>
  <c r="AK86" i="24"/>
  <c r="AL86" i="24"/>
  <c r="AM86" i="24"/>
  <c r="AN86" i="24"/>
  <c r="AO86" i="24"/>
  <c r="AP86" i="24"/>
  <c r="AQ86" i="24"/>
  <c r="AQ50" i="24"/>
  <c r="AQ51" i="24"/>
  <c r="AQ52" i="24"/>
  <c r="AQ53" i="24"/>
  <c r="AQ54" i="24"/>
  <c r="AQ55" i="24"/>
  <c r="AQ56" i="24"/>
  <c r="AQ57" i="24"/>
  <c r="AQ58" i="24"/>
  <c r="AQ59" i="24"/>
  <c r="AQ60" i="24"/>
  <c r="AQ61" i="24"/>
  <c r="AQ62" i="24"/>
  <c r="AQ63" i="24"/>
  <c r="AQ64" i="24"/>
  <c r="AQ65" i="24"/>
  <c r="AQ66" i="24"/>
  <c r="AQ67" i="24"/>
  <c r="AQ68" i="24"/>
  <c r="AQ69" i="24"/>
  <c r="AQ70" i="24"/>
  <c r="B78" i="24"/>
  <c r="C78" i="24"/>
  <c r="D78" i="24"/>
  <c r="E78" i="24"/>
  <c r="F78" i="24"/>
  <c r="G78" i="24"/>
  <c r="H78" i="24"/>
  <c r="I78" i="24"/>
  <c r="J78" i="24"/>
  <c r="K78" i="24"/>
  <c r="L78" i="24"/>
  <c r="M78" i="24"/>
  <c r="N78" i="24"/>
  <c r="O78" i="24"/>
  <c r="P78" i="24"/>
  <c r="Q78" i="24"/>
  <c r="R78" i="24"/>
  <c r="S78" i="24"/>
  <c r="T78" i="24"/>
  <c r="B74" i="24"/>
  <c r="C74" i="24"/>
  <c r="B85" i="24"/>
  <c r="C85" i="24"/>
  <c r="D85" i="24"/>
  <c r="E85" i="24"/>
  <c r="F85" i="24"/>
  <c r="G85" i="24"/>
  <c r="H85" i="24"/>
  <c r="I85" i="24"/>
  <c r="J85" i="24"/>
  <c r="K85" i="24"/>
  <c r="L85" i="24"/>
  <c r="M85" i="24"/>
  <c r="N85" i="24"/>
  <c r="O85" i="24"/>
  <c r="P85" i="24"/>
  <c r="Q85" i="24"/>
  <c r="R85" i="24"/>
  <c r="S85" i="24"/>
  <c r="T85" i="24"/>
  <c r="U85" i="24"/>
  <c r="V85" i="24"/>
  <c r="W85" i="24"/>
  <c r="X85" i="24"/>
  <c r="Y85" i="24"/>
  <c r="Z85" i="24"/>
  <c r="AA85" i="24"/>
  <c r="AB85" i="24"/>
  <c r="AC85" i="24"/>
  <c r="AD85" i="24"/>
  <c r="AE85" i="24"/>
  <c r="AF85" i="24"/>
  <c r="AG85" i="24"/>
  <c r="AH85" i="24"/>
  <c r="AI85" i="24"/>
  <c r="AJ85" i="24"/>
  <c r="AK85" i="24"/>
  <c r="AL85" i="24"/>
  <c r="AM85" i="24"/>
  <c r="AN85" i="24"/>
  <c r="AO85" i="24"/>
  <c r="AP85" i="24"/>
  <c r="AQ85" i="24"/>
  <c r="B87" i="24"/>
  <c r="C87" i="24"/>
  <c r="D87" i="24"/>
  <c r="E87" i="24"/>
  <c r="F87" i="24"/>
  <c r="G87" i="24"/>
  <c r="H87" i="24"/>
  <c r="I87" i="24"/>
  <c r="J87" i="24"/>
  <c r="K87" i="24"/>
  <c r="L87" i="24"/>
  <c r="M87" i="24"/>
  <c r="N87" i="24"/>
  <c r="O87" i="24"/>
  <c r="P87" i="24"/>
  <c r="Q87" i="24"/>
  <c r="R87" i="24"/>
  <c r="S87" i="24"/>
  <c r="T87" i="24"/>
  <c r="U87" i="24"/>
  <c r="V87" i="24"/>
  <c r="W87" i="24"/>
  <c r="X87" i="24"/>
  <c r="Y87" i="24"/>
  <c r="Z87" i="24"/>
  <c r="AA87" i="24"/>
  <c r="AB87" i="24"/>
  <c r="AC87" i="24"/>
  <c r="AD87" i="24"/>
  <c r="AE87" i="24"/>
  <c r="AF87" i="24"/>
  <c r="AG87" i="24"/>
  <c r="AH87" i="24"/>
  <c r="AI87" i="24"/>
  <c r="AJ87" i="24"/>
  <c r="AK87" i="24"/>
  <c r="AL87" i="24"/>
  <c r="AM87" i="24"/>
  <c r="AN87" i="24"/>
  <c r="AO87" i="24"/>
  <c r="AP87" i="24"/>
  <c r="AQ87" i="24"/>
  <c r="B77" i="24"/>
  <c r="C77" i="24"/>
  <c r="D77" i="24"/>
  <c r="E77" i="24"/>
  <c r="F77" i="24"/>
  <c r="G77" i="24"/>
  <c r="H77" i="24"/>
  <c r="I77" i="24"/>
  <c r="J77" i="24"/>
  <c r="K77" i="24"/>
  <c r="L77" i="24"/>
  <c r="M77" i="24"/>
  <c r="N77" i="24"/>
  <c r="O77" i="24"/>
  <c r="P77" i="24"/>
  <c r="Q77" i="24"/>
  <c r="R77" i="24"/>
  <c r="S77" i="24"/>
  <c r="T77" i="24"/>
  <c r="H47" i="20"/>
  <c r="B79" i="24"/>
  <c r="C79" i="24"/>
  <c r="D79" i="24"/>
  <c r="E79" i="24"/>
  <c r="F79" i="24"/>
  <c r="G79" i="24"/>
  <c r="H79" i="24"/>
  <c r="I79" i="24"/>
  <c r="J79" i="24"/>
  <c r="K79" i="24"/>
  <c r="L79" i="24"/>
  <c r="M79" i="24"/>
  <c r="N79" i="24"/>
  <c r="O79" i="24"/>
  <c r="P79" i="24"/>
  <c r="Q79" i="24"/>
  <c r="R79" i="24"/>
  <c r="S79" i="24"/>
  <c r="T79" i="24"/>
  <c r="B84" i="24"/>
  <c r="C84" i="24"/>
  <c r="D84" i="24"/>
  <c r="E84" i="24"/>
  <c r="F84" i="24"/>
  <c r="G84" i="24"/>
  <c r="H84" i="24"/>
  <c r="I84" i="24"/>
  <c r="J84" i="24"/>
  <c r="K84" i="24"/>
  <c r="L84" i="24"/>
  <c r="M84" i="24"/>
  <c r="N84" i="24"/>
  <c r="O84" i="24"/>
  <c r="P84" i="24"/>
  <c r="Q84" i="24"/>
  <c r="R84" i="24"/>
  <c r="S84" i="24"/>
  <c r="T84" i="24"/>
  <c r="U84" i="24"/>
  <c r="V84" i="24"/>
  <c r="W84" i="24"/>
  <c r="X84" i="24"/>
  <c r="Y84" i="24"/>
  <c r="Z84" i="24"/>
  <c r="AA84" i="24"/>
  <c r="AB84" i="24"/>
  <c r="AC84" i="24"/>
  <c r="AD84" i="24"/>
  <c r="AE84" i="24"/>
  <c r="AF84" i="24"/>
  <c r="AG84" i="24"/>
  <c r="AH84" i="24"/>
  <c r="AI84" i="24"/>
  <c r="AJ84" i="24"/>
  <c r="AK84" i="24"/>
  <c r="AL84" i="24"/>
  <c r="AM84" i="24"/>
  <c r="AN84" i="24"/>
  <c r="AO84" i="24"/>
  <c r="AP84" i="24"/>
  <c r="AQ84" i="24"/>
  <c r="B94" i="24"/>
  <c r="C94" i="24"/>
  <c r="D94" i="24"/>
  <c r="E94" i="24"/>
  <c r="F94" i="24"/>
  <c r="G94" i="24"/>
  <c r="H94" i="24"/>
  <c r="I94" i="24"/>
  <c r="J94" i="24"/>
  <c r="K94" i="24"/>
  <c r="L94" i="24"/>
  <c r="M94" i="24"/>
  <c r="N94" i="24"/>
  <c r="O94" i="24"/>
  <c r="P94" i="24"/>
  <c r="Q94" i="24"/>
  <c r="R94" i="24"/>
  <c r="S94" i="24"/>
  <c r="T94" i="24"/>
  <c r="U94" i="24"/>
  <c r="V94" i="24"/>
  <c r="W94" i="24"/>
  <c r="X94" i="24"/>
  <c r="Y94" i="24"/>
  <c r="Z94" i="24"/>
  <c r="AA94" i="24"/>
  <c r="AB94" i="24"/>
  <c r="AC94" i="24"/>
  <c r="AD94" i="24"/>
  <c r="AE94" i="24"/>
  <c r="AF94" i="24"/>
  <c r="AG94" i="24"/>
  <c r="AH94" i="24"/>
  <c r="AI94" i="24"/>
  <c r="AJ94" i="24"/>
  <c r="AK94" i="24"/>
  <c r="AL94" i="24"/>
  <c r="AM94" i="24"/>
  <c r="AN94" i="24"/>
  <c r="AO94" i="24"/>
  <c r="AP94" i="24"/>
  <c r="AQ94" i="24"/>
  <c r="AG52" i="24"/>
  <c r="AI51" i="24"/>
  <c r="H52" i="24"/>
  <c r="H16" i="24"/>
  <c r="AF58" i="24"/>
  <c r="AF22" i="24"/>
  <c r="C16" i="24"/>
  <c r="C52" i="24"/>
  <c r="E51" i="24"/>
  <c r="L51" i="24"/>
  <c r="G51" i="24"/>
  <c r="AK50" i="24"/>
  <c r="S50" i="24"/>
  <c r="N50" i="24"/>
  <c r="Y50" i="24"/>
  <c r="M50" i="24"/>
  <c r="U50" i="24"/>
  <c r="D50" i="24"/>
  <c r="K50" i="24"/>
  <c r="H36" i="20"/>
  <c r="H55" i="20"/>
  <c r="Q50" i="24"/>
  <c r="R50" i="24"/>
  <c r="F50" i="24"/>
  <c r="AE50" i="24"/>
  <c r="I50" i="24"/>
  <c r="AA50" i="24"/>
  <c r="AL50" i="24"/>
  <c r="AH50" i="24"/>
  <c r="X50" i="24"/>
  <c r="AO50" i="24"/>
  <c r="O50" i="24"/>
  <c r="B50" i="24"/>
  <c r="W50" i="24"/>
  <c r="V50" i="24"/>
  <c r="Z50" i="24"/>
  <c r="AD50" i="24"/>
  <c r="P50" i="24"/>
  <c r="AN50" i="24"/>
  <c r="AC50" i="24"/>
  <c r="AM50" i="24"/>
  <c r="T58" i="24"/>
  <c r="AR84" i="24"/>
  <c r="AQ25" i="24"/>
  <c r="AR82" i="24"/>
  <c r="AQ23" i="24"/>
  <c r="T20" i="24"/>
  <c r="U79" i="24"/>
  <c r="V79" i="24"/>
  <c r="W79" i="24"/>
  <c r="X79" i="24"/>
  <c r="Y79" i="24"/>
  <c r="Z79" i="24"/>
  <c r="AA79" i="24"/>
  <c r="AB79" i="24"/>
  <c r="AR90" i="24"/>
  <c r="AQ31" i="24"/>
  <c r="U77" i="24"/>
  <c r="V77" i="24"/>
  <c r="W77" i="24"/>
  <c r="X77" i="24"/>
  <c r="Y77" i="24"/>
  <c r="Z77" i="24"/>
  <c r="AA77" i="24"/>
  <c r="AB77" i="24"/>
  <c r="T18" i="24"/>
  <c r="AR87" i="24"/>
  <c r="AQ28" i="24"/>
  <c r="U75" i="24"/>
  <c r="V75" i="24"/>
  <c r="W75" i="24"/>
  <c r="X75" i="24"/>
  <c r="Y75" i="24"/>
  <c r="Z75" i="24"/>
  <c r="AA75" i="24"/>
  <c r="AB75" i="24"/>
  <c r="T16" i="24"/>
  <c r="AR85" i="24"/>
  <c r="AQ26" i="24"/>
  <c r="C15" i="24"/>
  <c r="D74" i="24"/>
  <c r="E74" i="24"/>
  <c r="AR83" i="24"/>
  <c r="AQ24" i="24"/>
  <c r="AR94" i="24"/>
  <c r="AQ35" i="24"/>
  <c r="U78" i="24"/>
  <c r="V78" i="24"/>
  <c r="W78" i="24"/>
  <c r="X78" i="24"/>
  <c r="Y78" i="24"/>
  <c r="Z78" i="24"/>
  <c r="AA78" i="24"/>
  <c r="AB78" i="24"/>
  <c r="T19" i="24"/>
  <c r="AQ30" i="24"/>
  <c r="AR89" i="24"/>
  <c r="AQ32" i="24"/>
  <c r="AR91" i="24"/>
  <c r="AP51" i="24"/>
  <c r="AP52" i="24"/>
  <c r="AP53" i="24"/>
  <c r="AP54" i="24"/>
  <c r="AP55" i="24"/>
  <c r="AP56" i="24"/>
  <c r="AP57" i="24"/>
  <c r="AP58" i="24"/>
  <c r="AP59" i="24"/>
  <c r="AP60" i="24"/>
  <c r="AP61" i="24"/>
  <c r="AP62" i="24"/>
  <c r="AP63" i="24"/>
  <c r="AP64" i="24"/>
  <c r="AP65" i="24"/>
  <c r="AP66" i="24"/>
  <c r="AP67" i="24"/>
  <c r="AP68" i="24"/>
  <c r="AP69" i="24"/>
  <c r="AP70" i="24"/>
  <c r="AR86" i="24"/>
  <c r="AQ27" i="24"/>
  <c r="AR92" i="24"/>
  <c r="AQ33" i="24"/>
  <c r="U76" i="24"/>
  <c r="V76" i="24"/>
  <c r="W76" i="24"/>
  <c r="X76" i="24"/>
  <c r="Y76" i="24"/>
  <c r="Z76" i="24"/>
  <c r="AA76" i="24"/>
  <c r="AB76" i="24"/>
  <c r="T17" i="24"/>
  <c r="AR88" i="24"/>
  <c r="AQ29" i="24"/>
  <c r="AQ22" i="24"/>
  <c r="AR81" i="24"/>
  <c r="U80" i="24"/>
  <c r="V80" i="24"/>
  <c r="W80" i="24"/>
  <c r="X80" i="24"/>
  <c r="Y80" i="24"/>
  <c r="Z80" i="24"/>
  <c r="AA80" i="24"/>
  <c r="AB80" i="24"/>
  <c r="T21" i="24"/>
  <c r="AR93" i="24"/>
  <c r="AQ34" i="24"/>
  <c r="I51" i="24"/>
  <c r="AE51" i="24"/>
  <c r="AJ58" i="24"/>
  <c r="AJ22" i="24"/>
  <c r="F51" i="24"/>
  <c r="L52" i="24"/>
  <c r="L16" i="24"/>
  <c r="AL51" i="24"/>
  <c r="R51" i="24"/>
  <c r="Q51" i="24"/>
  <c r="J16" i="24"/>
  <c r="J52" i="24"/>
  <c r="AN51" i="24"/>
  <c r="H61" i="20"/>
  <c r="H56" i="20"/>
  <c r="H59" i="20"/>
  <c r="AF59" i="24"/>
  <c r="AF23" i="24"/>
  <c r="X51" i="24"/>
  <c r="AM51" i="24"/>
  <c r="K51" i="24"/>
  <c r="AH51" i="24"/>
  <c r="AB58" i="24"/>
  <c r="AB22" i="24"/>
  <c r="AD51" i="24"/>
  <c r="D51" i="24"/>
  <c r="D15" i="24"/>
  <c r="H53" i="24"/>
  <c r="H17" i="24"/>
  <c r="S51" i="24"/>
  <c r="AC51" i="24"/>
  <c r="W51" i="24"/>
  <c r="U51" i="24"/>
  <c r="T23" i="24"/>
  <c r="T59" i="24"/>
  <c r="G52" i="24"/>
  <c r="G16" i="24"/>
  <c r="V51" i="24"/>
  <c r="M51" i="24"/>
  <c r="E52" i="24"/>
  <c r="E16" i="24"/>
  <c r="AI52" i="24"/>
  <c r="AA51" i="24"/>
  <c r="Z51" i="24"/>
  <c r="O51" i="24"/>
  <c r="Y51" i="24"/>
  <c r="C53" i="24"/>
  <c r="C17" i="24"/>
  <c r="AK51" i="24"/>
  <c r="P51" i="24"/>
  <c r="B15" i="24"/>
  <c r="B51" i="24"/>
  <c r="AO51" i="24"/>
  <c r="N51" i="24"/>
  <c r="AG53" i="24"/>
  <c r="AS85" i="24"/>
  <c r="AR26" i="24"/>
  <c r="AC77" i="24"/>
  <c r="AD77" i="24"/>
  <c r="AE77" i="24"/>
  <c r="AF77" i="24"/>
  <c r="AB18" i="24"/>
  <c r="AS87" i="24"/>
  <c r="AR28" i="24"/>
  <c r="AB19" i="24"/>
  <c r="AC78" i="24"/>
  <c r="AD78" i="24"/>
  <c r="AE78" i="24"/>
  <c r="AF78" i="24"/>
  <c r="AS90" i="24"/>
  <c r="AR31" i="24"/>
  <c r="AC79" i="24"/>
  <c r="AD79" i="24"/>
  <c r="AE79" i="24"/>
  <c r="AF79" i="24"/>
  <c r="AB20" i="24"/>
  <c r="AS94" i="24"/>
  <c r="AR35" i="24"/>
  <c r="AC75" i="24"/>
  <c r="AD75" i="24"/>
  <c r="AE75" i="24"/>
  <c r="AF75" i="24"/>
  <c r="AB16" i="24"/>
  <c r="AS93" i="24"/>
  <c r="AR34" i="24"/>
  <c r="AC76" i="24"/>
  <c r="AD76" i="24"/>
  <c r="AE76" i="24"/>
  <c r="AF76" i="24"/>
  <c r="AB17" i="24"/>
  <c r="AS83" i="24"/>
  <c r="AR24" i="24"/>
  <c r="AS82" i="24"/>
  <c r="AR23" i="24"/>
  <c r="AR32" i="24"/>
  <c r="AS91" i="24"/>
  <c r="AS81" i="24"/>
  <c r="AR22" i="24"/>
  <c r="F74" i="24"/>
  <c r="E15" i="24"/>
  <c r="AC80" i="24"/>
  <c r="AD80" i="24"/>
  <c r="AE80" i="24"/>
  <c r="AF80" i="24"/>
  <c r="AB21" i="24"/>
  <c r="AS88" i="24"/>
  <c r="AR29" i="24"/>
  <c r="AS92" i="24"/>
  <c r="AR33" i="24"/>
  <c r="AS84" i="24"/>
  <c r="AR25" i="24"/>
  <c r="AS86" i="24"/>
  <c r="AR27" i="24"/>
  <c r="AS89" i="24"/>
  <c r="AR30" i="24"/>
  <c r="AL52" i="24"/>
  <c r="AF60" i="24"/>
  <c r="AF24" i="24"/>
  <c r="L53" i="24"/>
  <c r="L17" i="24"/>
  <c r="B52" i="24"/>
  <c r="B16" i="24"/>
  <c r="E53" i="24"/>
  <c r="E17" i="24"/>
  <c r="AN52" i="24"/>
  <c r="AO52" i="24"/>
  <c r="R52" i="24"/>
  <c r="R16" i="24"/>
  <c r="X52" i="24"/>
  <c r="X16" i="24"/>
  <c r="H54" i="24"/>
  <c r="H18" i="24"/>
  <c r="AJ59" i="24"/>
  <c r="AJ23" i="24"/>
  <c r="AM52" i="24"/>
  <c r="AK52" i="24"/>
  <c r="C54" i="24"/>
  <c r="C18" i="24"/>
  <c r="O16" i="24"/>
  <c r="O52" i="24"/>
  <c r="J53" i="24"/>
  <c r="J17" i="24"/>
  <c r="K16" i="24"/>
  <c r="K52" i="24"/>
  <c r="AC52" i="24"/>
  <c r="P52" i="24"/>
  <c r="P16" i="24"/>
  <c r="M52" i="24"/>
  <c r="M16" i="24"/>
  <c r="AB59" i="24"/>
  <c r="AB23" i="24"/>
  <c r="AE52" i="24"/>
  <c r="AA52" i="24"/>
  <c r="AA16" i="24"/>
  <c r="D16" i="24"/>
  <c r="D52" i="24"/>
  <c r="Y52" i="24"/>
  <c r="Y16" i="24"/>
  <c r="T24" i="24"/>
  <c r="T60" i="24"/>
  <c r="W52" i="24"/>
  <c r="W16" i="24"/>
  <c r="AI53" i="24"/>
  <c r="S52" i="24"/>
  <c r="S16" i="24"/>
  <c r="F16" i="24"/>
  <c r="F52" i="24"/>
  <c r="V52" i="24"/>
  <c r="V16" i="24"/>
  <c r="AD52" i="24"/>
  <c r="G53" i="24"/>
  <c r="G17" i="24"/>
  <c r="AG54" i="24"/>
  <c r="N16" i="24"/>
  <c r="N52" i="24"/>
  <c r="Z52" i="24"/>
  <c r="Z16" i="24"/>
  <c r="U52" i="24"/>
  <c r="U16" i="24"/>
  <c r="AH52" i="24"/>
  <c r="Q52" i="24"/>
  <c r="Q16" i="24"/>
  <c r="I16" i="24"/>
  <c r="I52" i="24"/>
  <c r="G74" i="24"/>
  <c r="F15" i="24"/>
  <c r="AT94" i="24"/>
  <c r="AS35" i="24"/>
  <c r="AG80" i="24"/>
  <c r="AH80" i="24"/>
  <c r="AI80" i="24"/>
  <c r="AJ80" i="24"/>
  <c r="AF21" i="24"/>
  <c r="AT90" i="24"/>
  <c r="AS31" i="24"/>
  <c r="AG75" i="24"/>
  <c r="AF16" i="24"/>
  <c r="AG78" i="24"/>
  <c r="AH78" i="24"/>
  <c r="AI78" i="24"/>
  <c r="AJ78" i="24"/>
  <c r="AF19" i="24"/>
  <c r="AG79" i="24"/>
  <c r="AH79" i="24"/>
  <c r="AI79" i="24"/>
  <c r="AJ79" i="24"/>
  <c r="AF20" i="24"/>
  <c r="AD16" i="24"/>
  <c r="AT86" i="24"/>
  <c r="AS27" i="24"/>
  <c r="AT82" i="24"/>
  <c r="AS23" i="24"/>
  <c r="AT81" i="24"/>
  <c r="AS22" i="24"/>
  <c r="AT89" i="24"/>
  <c r="AS30" i="24"/>
  <c r="AT84" i="24"/>
  <c r="AS25" i="24"/>
  <c r="AT83" i="24"/>
  <c r="AS24" i="24"/>
  <c r="AT87" i="24"/>
  <c r="AS28" i="24"/>
  <c r="AE16" i="24"/>
  <c r="AT92" i="24"/>
  <c r="AS33" i="24"/>
  <c r="AG76" i="24"/>
  <c r="AF17" i="24"/>
  <c r="AG77" i="24"/>
  <c r="AF18" i="24"/>
  <c r="AT91" i="24"/>
  <c r="AS32" i="24"/>
  <c r="AC16" i="24"/>
  <c r="AT88" i="24"/>
  <c r="AS29" i="24"/>
  <c r="AT93" i="24"/>
  <c r="AS34" i="24"/>
  <c r="AT85" i="24"/>
  <c r="AS26" i="24"/>
  <c r="AA53" i="24"/>
  <c r="AA17" i="24"/>
  <c r="O17" i="24"/>
  <c r="O53" i="24"/>
  <c r="AN53" i="24"/>
  <c r="AI54" i="24"/>
  <c r="B53" i="24"/>
  <c r="B17" i="24"/>
  <c r="V53" i="24"/>
  <c r="V17" i="24"/>
  <c r="F17" i="24"/>
  <c r="F53" i="24"/>
  <c r="U53" i="24"/>
  <c r="U17" i="24"/>
  <c r="AJ60" i="24"/>
  <c r="AJ24" i="24"/>
  <c r="AE53" i="24"/>
  <c r="AE17" i="24"/>
  <c r="AO53" i="24"/>
  <c r="C55" i="24"/>
  <c r="C19" i="24"/>
  <c r="AK53" i="24"/>
  <c r="M17" i="24"/>
  <c r="M53" i="24"/>
  <c r="N53" i="24"/>
  <c r="N17" i="24"/>
  <c r="H55" i="24"/>
  <c r="H19" i="24"/>
  <c r="L54" i="24"/>
  <c r="L18" i="24"/>
  <c r="AB60" i="24"/>
  <c r="AB24" i="24"/>
  <c r="AM53" i="24"/>
  <c r="P53" i="24"/>
  <c r="P17" i="24"/>
  <c r="AC53" i="24"/>
  <c r="AC17" i="24"/>
  <c r="X53" i="24"/>
  <c r="X17" i="24"/>
  <c r="AF61" i="24"/>
  <c r="AF25" i="24"/>
  <c r="Q17" i="24"/>
  <c r="Q53" i="24"/>
  <c r="AH53" i="24"/>
  <c r="S53" i="24"/>
  <c r="S17" i="24"/>
  <c r="I53" i="24"/>
  <c r="I17" i="24"/>
  <c r="D53" i="24"/>
  <c r="D17" i="24"/>
  <c r="E18" i="24"/>
  <c r="E54" i="24"/>
  <c r="Z17" i="24"/>
  <c r="Z53" i="24"/>
  <c r="W53" i="24"/>
  <c r="W17" i="24"/>
  <c r="T61" i="24"/>
  <c r="T25" i="24"/>
  <c r="AG55" i="24"/>
  <c r="AG19" i="24"/>
  <c r="K53" i="24"/>
  <c r="K17" i="24"/>
  <c r="G54" i="24"/>
  <c r="G18" i="24"/>
  <c r="Y17" i="24"/>
  <c r="Y53" i="24"/>
  <c r="AD17" i="24"/>
  <c r="AD53" i="24"/>
  <c r="J54" i="24"/>
  <c r="J18" i="24"/>
  <c r="R17" i="24"/>
  <c r="R53" i="24"/>
  <c r="AL53" i="24"/>
  <c r="AK79" i="24"/>
  <c r="AL79" i="24"/>
  <c r="AM79" i="24"/>
  <c r="AN79" i="24"/>
  <c r="AO79" i="24"/>
  <c r="AP79" i="24"/>
  <c r="AJ20" i="24"/>
  <c r="AU85" i="24"/>
  <c r="AT26" i="24"/>
  <c r="AU87" i="24"/>
  <c r="AT28" i="24"/>
  <c r="AU92" i="24"/>
  <c r="AT33" i="24"/>
  <c r="AK78" i="24"/>
  <c r="AL78" i="24"/>
  <c r="AM78" i="24"/>
  <c r="AN78" i="24"/>
  <c r="AO78" i="24"/>
  <c r="AP78" i="24"/>
  <c r="AJ19" i="24"/>
  <c r="AH75" i="24"/>
  <c r="AG16" i="24"/>
  <c r="AU93" i="24"/>
  <c r="AT34" i="24"/>
  <c r="AU90" i="24"/>
  <c r="AT31" i="24"/>
  <c r="AU84" i="24"/>
  <c r="AT25" i="24"/>
  <c r="AU89" i="24"/>
  <c r="AT30" i="24"/>
  <c r="AU91" i="24"/>
  <c r="AT32" i="24"/>
  <c r="AK80" i="24"/>
  <c r="AL80" i="24"/>
  <c r="AM80" i="24"/>
  <c r="AN80" i="24"/>
  <c r="AO80" i="24"/>
  <c r="AP80" i="24"/>
  <c r="AQ80" i="24"/>
  <c r="AJ21" i="24"/>
  <c r="AU86" i="24"/>
  <c r="AT27" i="24"/>
  <c r="AU81" i="24"/>
  <c r="AT22" i="24"/>
  <c r="AU88" i="24"/>
  <c r="AT29" i="24"/>
  <c r="AH77" i="24"/>
  <c r="AI77" i="24"/>
  <c r="AG18" i="24"/>
  <c r="AU94" i="24"/>
  <c r="AT35" i="24"/>
  <c r="AU83" i="24"/>
  <c r="AT24" i="24"/>
  <c r="AU82" i="24"/>
  <c r="AT23" i="24"/>
  <c r="AH76" i="24"/>
  <c r="AG17" i="24"/>
  <c r="H74" i="24"/>
  <c r="G15" i="24"/>
  <c r="N54" i="24"/>
  <c r="N18" i="24"/>
  <c r="M18" i="24"/>
  <c r="M54" i="24"/>
  <c r="J19" i="24"/>
  <c r="J55" i="24"/>
  <c r="AD54" i="24"/>
  <c r="AD18" i="24"/>
  <c r="B54" i="24"/>
  <c r="B18" i="24"/>
  <c r="U54" i="24"/>
  <c r="U18" i="24"/>
  <c r="E55" i="24"/>
  <c r="E19" i="24"/>
  <c r="C56" i="24"/>
  <c r="C20" i="24"/>
  <c r="G55" i="24"/>
  <c r="G19" i="24"/>
  <c r="AM54" i="24"/>
  <c r="AO54" i="24"/>
  <c r="AI55" i="24"/>
  <c r="AI19" i="24"/>
  <c r="R18" i="24"/>
  <c r="R54" i="24"/>
  <c r="AN54" i="24"/>
  <c r="Z18" i="24"/>
  <c r="Z54" i="24"/>
  <c r="Y54" i="24"/>
  <c r="Y18" i="24"/>
  <c r="AB61" i="24"/>
  <c r="AB25" i="24"/>
  <c r="F18" i="24"/>
  <c r="F54" i="24"/>
  <c r="D18" i="24"/>
  <c r="D54" i="24"/>
  <c r="O54" i="24"/>
  <c r="O18" i="24"/>
  <c r="AF62" i="24"/>
  <c r="AF26" i="24"/>
  <c r="X18" i="24"/>
  <c r="X54" i="24"/>
  <c r="AK54" i="24"/>
  <c r="K54" i="24"/>
  <c r="K18" i="24"/>
  <c r="AP21" i="24"/>
  <c r="AC54" i="24"/>
  <c r="AC18" i="24"/>
  <c r="P54" i="24"/>
  <c r="P18" i="24"/>
  <c r="I54" i="24"/>
  <c r="I18" i="24"/>
  <c r="S54" i="24"/>
  <c r="S18" i="24"/>
  <c r="AE54" i="24"/>
  <c r="AE18" i="24"/>
  <c r="AL54" i="24"/>
  <c r="W54" i="24"/>
  <c r="W18" i="24"/>
  <c r="V54" i="24"/>
  <c r="V18" i="24"/>
  <c r="AG56" i="24"/>
  <c r="AG20" i="24"/>
  <c r="AH54" i="24"/>
  <c r="AH18" i="24"/>
  <c r="L19" i="24"/>
  <c r="L55" i="24"/>
  <c r="Q54" i="24"/>
  <c r="Q18" i="24"/>
  <c r="T62" i="24"/>
  <c r="T26" i="24"/>
  <c r="H56" i="24"/>
  <c r="H20" i="24"/>
  <c r="AJ61" i="24"/>
  <c r="AJ25" i="24"/>
  <c r="AA54" i="24"/>
  <c r="AA18" i="24"/>
  <c r="AJ77" i="24"/>
  <c r="AI18" i="24"/>
  <c r="AV90" i="24"/>
  <c r="AU31" i="24"/>
  <c r="AV88" i="24"/>
  <c r="AU29" i="24"/>
  <c r="AV93" i="24"/>
  <c r="AU34" i="24"/>
  <c r="AV81" i="24"/>
  <c r="AU22" i="24"/>
  <c r="AI75" i="24"/>
  <c r="AH16" i="24"/>
  <c r="AI76" i="24"/>
  <c r="AH17" i="24"/>
  <c r="AV86" i="24"/>
  <c r="AU27" i="24"/>
  <c r="AV82" i="24"/>
  <c r="AU23" i="24"/>
  <c r="AV91" i="24"/>
  <c r="AU32" i="24"/>
  <c r="AV87" i="24"/>
  <c r="AU28" i="24"/>
  <c r="AR80" i="24"/>
  <c r="AQ21" i="24"/>
  <c r="AQ78" i="24"/>
  <c r="AP19" i="24"/>
  <c r="AV83" i="24"/>
  <c r="AU24" i="24"/>
  <c r="AV89" i="24"/>
  <c r="AU30" i="24"/>
  <c r="AV85" i="24"/>
  <c r="AU26" i="24"/>
  <c r="H15" i="24"/>
  <c r="I74" i="24"/>
  <c r="AV92" i="24"/>
  <c r="AU33" i="24"/>
  <c r="AV94" i="24"/>
  <c r="AU35" i="24"/>
  <c r="AV84" i="24"/>
  <c r="AU25" i="24"/>
  <c r="AQ79" i="24"/>
  <c r="AP20" i="24"/>
  <c r="C57" i="24"/>
  <c r="C21" i="24"/>
  <c r="AK55" i="24"/>
  <c r="AK19" i="24"/>
  <c r="Z55" i="24"/>
  <c r="Z19" i="24"/>
  <c r="T63" i="24"/>
  <c r="T27" i="24"/>
  <c r="S19" i="24"/>
  <c r="S55" i="24"/>
  <c r="O55" i="24"/>
  <c r="O19" i="24"/>
  <c r="AI20" i="24"/>
  <c r="AI56" i="24"/>
  <c r="AD55" i="24"/>
  <c r="AD19" i="24"/>
  <c r="AL19" i="24"/>
  <c r="AL55" i="24"/>
  <c r="E56" i="24"/>
  <c r="E20" i="24"/>
  <c r="U55" i="24"/>
  <c r="U19" i="24"/>
  <c r="Q55" i="24"/>
  <c r="Q19" i="24"/>
  <c r="B55" i="24"/>
  <c r="B19" i="24"/>
  <c r="D19" i="24"/>
  <c r="D55" i="24"/>
  <c r="AO55" i="24"/>
  <c r="AO19" i="24"/>
  <c r="J20" i="24"/>
  <c r="J56" i="24"/>
  <c r="W55" i="24"/>
  <c r="W19" i="24"/>
  <c r="AE55" i="24"/>
  <c r="AE19" i="24"/>
  <c r="X55" i="24"/>
  <c r="X19" i="24"/>
  <c r="R55" i="24"/>
  <c r="R19" i="24"/>
  <c r="F55" i="24"/>
  <c r="F19" i="24"/>
  <c r="M19" i="24"/>
  <c r="M55" i="24"/>
  <c r="K55" i="24"/>
  <c r="K19" i="24"/>
  <c r="H21" i="24"/>
  <c r="H57" i="24"/>
  <c r="AN55" i="24"/>
  <c r="AN19" i="24"/>
  <c r="AM55" i="24"/>
  <c r="AM19" i="24"/>
  <c r="AJ62" i="24"/>
  <c r="AJ26" i="24"/>
  <c r="I55" i="24"/>
  <c r="I19" i="24"/>
  <c r="AH55" i="24"/>
  <c r="AH19" i="24"/>
  <c r="P55" i="24"/>
  <c r="P19" i="24"/>
  <c r="AP22" i="24"/>
  <c r="Y55" i="24"/>
  <c r="Y19" i="24"/>
  <c r="AF27" i="24"/>
  <c r="AF63" i="24"/>
  <c r="L20" i="24"/>
  <c r="L56" i="24"/>
  <c r="AG57" i="24"/>
  <c r="AG21" i="24"/>
  <c r="AC55" i="24"/>
  <c r="AC19" i="24"/>
  <c r="AA19" i="24"/>
  <c r="AA55" i="24"/>
  <c r="V55" i="24"/>
  <c r="V19" i="24"/>
  <c r="AB62" i="24"/>
  <c r="AB26" i="24"/>
  <c r="G20" i="24"/>
  <c r="G56" i="24"/>
  <c r="N55" i="24"/>
  <c r="N19" i="24"/>
  <c r="AJ76" i="24"/>
  <c r="AI17" i="24"/>
  <c r="AW85" i="24"/>
  <c r="AV26" i="24"/>
  <c r="AW81" i="24"/>
  <c r="AV22" i="24"/>
  <c r="AW84" i="24"/>
  <c r="AV25" i="24"/>
  <c r="AS80" i="24"/>
  <c r="AR21" i="24"/>
  <c r="AW93" i="24"/>
  <c r="AV34" i="24"/>
  <c r="AW94" i="24"/>
  <c r="AV35" i="24"/>
  <c r="AW87" i="24"/>
  <c r="AV28" i="24"/>
  <c r="AW88" i="24"/>
  <c r="AV29" i="24"/>
  <c r="AJ75" i="24"/>
  <c r="AI16" i="24"/>
  <c r="AW92" i="24"/>
  <c r="AV33" i="24"/>
  <c r="AW91" i="24"/>
  <c r="AV32" i="24"/>
  <c r="AW90" i="24"/>
  <c r="AV31" i="24"/>
  <c r="AW86" i="24"/>
  <c r="AV27" i="24"/>
  <c r="AW89" i="24"/>
  <c r="AV30" i="24"/>
  <c r="AW83" i="24"/>
  <c r="AV24" i="24"/>
  <c r="AR79" i="24"/>
  <c r="AQ20" i="24"/>
  <c r="J74" i="24"/>
  <c r="I15" i="24"/>
  <c r="AR78" i="24"/>
  <c r="AQ19" i="24"/>
  <c r="AW82" i="24"/>
  <c r="AV23" i="24"/>
  <c r="AK77" i="24"/>
  <c r="AJ18" i="24"/>
  <c r="AO56" i="24"/>
  <c r="AO20" i="24"/>
  <c r="AI57" i="24"/>
  <c r="AI21" i="24"/>
  <c r="M20" i="24"/>
  <c r="M56" i="24"/>
  <c r="O56" i="24"/>
  <c r="O20" i="24"/>
  <c r="F56" i="24"/>
  <c r="F20" i="24"/>
  <c r="T64" i="24"/>
  <c r="T28" i="24"/>
  <c r="AP23" i="24"/>
  <c r="D56" i="24"/>
  <c r="D20" i="24"/>
  <c r="S56" i="24"/>
  <c r="S20" i="24"/>
  <c r="J21" i="24"/>
  <c r="J57" i="24"/>
  <c r="B56" i="24"/>
  <c r="B20" i="24"/>
  <c r="X56" i="24"/>
  <c r="X20" i="24"/>
  <c r="U56" i="24"/>
  <c r="U20" i="24"/>
  <c r="Z56" i="24"/>
  <c r="Z20" i="24"/>
  <c r="G57" i="24"/>
  <c r="G21" i="24"/>
  <c r="K20" i="24"/>
  <c r="K56" i="24"/>
  <c r="P56" i="24"/>
  <c r="P20" i="24"/>
  <c r="AA56" i="24"/>
  <c r="AA20" i="24"/>
  <c r="AD56" i="24"/>
  <c r="AD20" i="24"/>
  <c r="AB27" i="24"/>
  <c r="AB63" i="24"/>
  <c r="AC56" i="24"/>
  <c r="AC20" i="24"/>
  <c r="Q20" i="24"/>
  <c r="Q56" i="24"/>
  <c r="AM56" i="24"/>
  <c r="AM20" i="24"/>
  <c r="AE56" i="24"/>
  <c r="AE20" i="24"/>
  <c r="E21" i="24"/>
  <c r="E57" i="24"/>
  <c r="AK56" i="24"/>
  <c r="AK20" i="24"/>
  <c r="H22" i="24"/>
  <c r="H58" i="24"/>
  <c r="V56" i="24"/>
  <c r="V20" i="24"/>
  <c r="AH56" i="24"/>
  <c r="AH20" i="24"/>
  <c r="I56" i="24"/>
  <c r="I20" i="24"/>
  <c r="AJ63" i="24"/>
  <c r="AJ27" i="24"/>
  <c r="AL20" i="24"/>
  <c r="AL56" i="24"/>
  <c r="Y56" i="24"/>
  <c r="Y20" i="24"/>
  <c r="R56" i="24"/>
  <c r="R20" i="24"/>
  <c r="AG58" i="24"/>
  <c r="AG22" i="24"/>
  <c r="L57" i="24"/>
  <c r="L21" i="24"/>
  <c r="AF28" i="24"/>
  <c r="AF64" i="24"/>
  <c r="N56" i="24"/>
  <c r="N20" i="24"/>
  <c r="AN56" i="24"/>
  <c r="AN20" i="24"/>
  <c r="W56" i="24"/>
  <c r="W20" i="24"/>
  <c r="C58" i="24"/>
  <c r="C22" i="24"/>
  <c r="AX87" i="24"/>
  <c r="AW28" i="24"/>
  <c r="AX83" i="24"/>
  <c r="AW24" i="24"/>
  <c r="AX89" i="24"/>
  <c r="AW30" i="24"/>
  <c r="AX94" i="24"/>
  <c r="AW35" i="24"/>
  <c r="AL77" i="24"/>
  <c r="AK18" i="24"/>
  <c r="AX90" i="24"/>
  <c r="AW31" i="24"/>
  <c r="AT80" i="24"/>
  <c r="AS21" i="24"/>
  <c r="AX86" i="24"/>
  <c r="AW27" i="24"/>
  <c r="AX93" i="24"/>
  <c r="AW34" i="24"/>
  <c r="AX82" i="24"/>
  <c r="AW23" i="24"/>
  <c r="AX91" i="24"/>
  <c r="AW32" i="24"/>
  <c r="AX84" i="24"/>
  <c r="AW25" i="24"/>
  <c r="AS78" i="24"/>
  <c r="AR19" i="24"/>
  <c r="AX92" i="24"/>
  <c r="AW33" i="24"/>
  <c r="AX81" i="24"/>
  <c r="AW22" i="24"/>
  <c r="K74" i="24"/>
  <c r="J15" i="24"/>
  <c r="AK75" i="24"/>
  <c r="AJ16" i="24"/>
  <c r="AX85" i="24"/>
  <c r="AW26" i="24"/>
  <c r="AS79" i="24"/>
  <c r="AR20" i="24"/>
  <c r="AX88" i="24"/>
  <c r="AW29" i="24"/>
  <c r="AK76" i="24"/>
  <c r="AJ17" i="24"/>
  <c r="W57" i="24"/>
  <c r="W21" i="24"/>
  <c r="G58" i="24"/>
  <c r="G22" i="24"/>
  <c r="AE57" i="24"/>
  <c r="AE21" i="24"/>
  <c r="O57" i="24"/>
  <c r="O21" i="24"/>
  <c r="AL57" i="24"/>
  <c r="AL21" i="24"/>
  <c r="AF29" i="24"/>
  <c r="AF65" i="24"/>
  <c r="U57" i="24"/>
  <c r="U21" i="24"/>
  <c r="H59" i="24"/>
  <c r="H23" i="24"/>
  <c r="M57" i="24"/>
  <c r="M21" i="24"/>
  <c r="AG59" i="24"/>
  <c r="AG23" i="24"/>
  <c r="B57" i="24"/>
  <c r="B21" i="24"/>
  <c r="D21" i="24"/>
  <c r="D57" i="24"/>
  <c r="AP24" i="24"/>
  <c r="Z57" i="24"/>
  <c r="Z21" i="24"/>
  <c r="AC57" i="24"/>
  <c r="AC21" i="24"/>
  <c r="AD57" i="24"/>
  <c r="AD21" i="24"/>
  <c r="J22" i="24"/>
  <c r="J58" i="24"/>
  <c r="AM57" i="24"/>
  <c r="AM21" i="24"/>
  <c r="Q57" i="24"/>
  <c r="Q21" i="24"/>
  <c r="I21" i="24"/>
  <c r="I57" i="24"/>
  <c r="F57" i="24"/>
  <c r="F21" i="24"/>
  <c r="AB28" i="24"/>
  <c r="AB64" i="24"/>
  <c r="V57" i="24"/>
  <c r="V21" i="24"/>
  <c r="AK57" i="24"/>
  <c r="AK21" i="24"/>
  <c r="AA57" i="24"/>
  <c r="AA21" i="24"/>
  <c r="AI58" i="24"/>
  <c r="AI22" i="24"/>
  <c r="AN57" i="24"/>
  <c r="AN21" i="24"/>
  <c r="N57" i="24"/>
  <c r="N21" i="24"/>
  <c r="E22" i="24"/>
  <c r="E58" i="24"/>
  <c r="K21" i="24"/>
  <c r="K57" i="24"/>
  <c r="AJ28" i="24"/>
  <c r="AJ64" i="24"/>
  <c r="T65" i="24"/>
  <c r="T29" i="24"/>
  <c r="AH57" i="24"/>
  <c r="AH21" i="24"/>
  <c r="L22" i="24"/>
  <c r="L58" i="24"/>
  <c r="X57" i="24"/>
  <c r="X21" i="24"/>
  <c r="R57" i="24"/>
  <c r="R21" i="24"/>
  <c r="C23" i="24"/>
  <c r="C59" i="24"/>
  <c r="Y57" i="24"/>
  <c r="Y21" i="24"/>
  <c r="P57" i="24"/>
  <c r="P21" i="24"/>
  <c r="S57" i="24"/>
  <c r="S21" i="24"/>
  <c r="AO57" i="24"/>
  <c r="AO21" i="24"/>
  <c r="AY81" i="24"/>
  <c r="AX22" i="24"/>
  <c r="AU80" i="24"/>
  <c r="AT21" i="24"/>
  <c r="AY92" i="24"/>
  <c r="AX33" i="24"/>
  <c r="AY90" i="24"/>
  <c r="AX31" i="24"/>
  <c r="L74" i="24"/>
  <c r="K15" i="24"/>
  <c r="AY88" i="24"/>
  <c r="AX29" i="24"/>
  <c r="AY84" i="24"/>
  <c r="AX25" i="24"/>
  <c r="AY94" i="24"/>
  <c r="AX35" i="24"/>
  <c r="AM77" i="24"/>
  <c r="AL18" i="24"/>
  <c r="AT79" i="24"/>
  <c r="AS20" i="24"/>
  <c r="AY91" i="24"/>
  <c r="AX32" i="24"/>
  <c r="AY89" i="24"/>
  <c r="AX30" i="24"/>
  <c r="AT78" i="24"/>
  <c r="AS19" i="24"/>
  <c r="AY85" i="24"/>
  <c r="AX26" i="24"/>
  <c r="AY82" i="24"/>
  <c r="AX23" i="24"/>
  <c r="AY83" i="24"/>
  <c r="AX24" i="24"/>
  <c r="AY86" i="24"/>
  <c r="AX27" i="24"/>
  <c r="AL76" i="24"/>
  <c r="AK17" i="24"/>
  <c r="AL75" i="24"/>
  <c r="AK16" i="24"/>
  <c r="AY93" i="24"/>
  <c r="AX34" i="24"/>
  <c r="AY87" i="24"/>
  <c r="AX28" i="24"/>
  <c r="AP25" i="24"/>
  <c r="AK58" i="24"/>
  <c r="AK22" i="24"/>
  <c r="AJ65" i="24"/>
  <c r="AJ29" i="24"/>
  <c r="K22" i="24"/>
  <c r="K58" i="24"/>
  <c r="Y58" i="24"/>
  <c r="Y22" i="24"/>
  <c r="O58" i="24"/>
  <c r="O22" i="24"/>
  <c r="H60" i="24"/>
  <c r="H24" i="24"/>
  <c r="U58" i="24"/>
  <c r="U22" i="24"/>
  <c r="Z58" i="24"/>
  <c r="Z22" i="24"/>
  <c r="C60" i="24"/>
  <c r="C24" i="24"/>
  <c r="D58" i="24"/>
  <c r="D22" i="24"/>
  <c r="E23" i="24"/>
  <c r="E59" i="24"/>
  <c r="F58" i="24"/>
  <c r="F22" i="24"/>
  <c r="Q22" i="24"/>
  <c r="Q58" i="24"/>
  <c r="B58" i="24"/>
  <c r="B22" i="24"/>
  <c r="AE58" i="24"/>
  <c r="AE22" i="24"/>
  <c r="T30" i="24"/>
  <c r="T66" i="24"/>
  <c r="AF66" i="24"/>
  <c r="AF30" i="24"/>
  <c r="I22" i="24"/>
  <c r="I58" i="24"/>
  <c r="L59" i="24"/>
  <c r="L23" i="24"/>
  <c r="S58" i="24"/>
  <c r="S22" i="24"/>
  <c r="P58" i="24"/>
  <c r="P22" i="24"/>
  <c r="AB29" i="24"/>
  <c r="AB65" i="24"/>
  <c r="X58" i="24"/>
  <c r="X22" i="24"/>
  <c r="AI59" i="24"/>
  <c r="AI23" i="24"/>
  <c r="AM22" i="24"/>
  <c r="AM58" i="24"/>
  <c r="AG60" i="24"/>
  <c r="AG24" i="24"/>
  <c r="G23" i="24"/>
  <c r="G59" i="24"/>
  <c r="AD58" i="24"/>
  <c r="AD22" i="24"/>
  <c r="AC22" i="24"/>
  <c r="AC58" i="24"/>
  <c r="AL58" i="24"/>
  <c r="AL22" i="24"/>
  <c r="R58" i="24"/>
  <c r="R22" i="24"/>
  <c r="J59" i="24"/>
  <c r="J23" i="24"/>
  <c r="V58" i="24"/>
  <c r="V22" i="24"/>
  <c r="N58" i="24"/>
  <c r="N22" i="24"/>
  <c r="AN58" i="24"/>
  <c r="AN22" i="24"/>
  <c r="AO58" i="24"/>
  <c r="AO22" i="24"/>
  <c r="AH58" i="24"/>
  <c r="AH22" i="24"/>
  <c r="AA58" i="24"/>
  <c r="AA22" i="24"/>
  <c r="M58" i="24"/>
  <c r="M22" i="24"/>
  <c r="W58" i="24"/>
  <c r="W22" i="24"/>
  <c r="AZ82" i="24"/>
  <c r="AZ23" i="24"/>
  <c r="AY23" i="24"/>
  <c r="AZ84" i="24"/>
  <c r="AZ25" i="24"/>
  <c r="AY25" i="24"/>
  <c r="AZ93" i="24"/>
  <c r="AZ34" i="24"/>
  <c r="AY34" i="24"/>
  <c r="AZ90" i="24"/>
  <c r="AZ31" i="24"/>
  <c r="AY31" i="24"/>
  <c r="AZ85" i="24"/>
  <c r="AZ26" i="24"/>
  <c r="AY26" i="24"/>
  <c r="AM75" i="24"/>
  <c r="AL16" i="24"/>
  <c r="AZ91" i="24"/>
  <c r="AZ32" i="24"/>
  <c r="AY32" i="24"/>
  <c r="AZ92" i="24"/>
  <c r="AZ33" i="24"/>
  <c r="AY33" i="24"/>
  <c r="AZ94" i="24"/>
  <c r="AZ35" i="24"/>
  <c r="AY35" i="24"/>
  <c r="AZ87" i="24"/>
  <c r="AZ28" i="24"/>
  <c r="AY28" i="24"/>
  <c r="AZ83" i="24"/>
  <c r="AZ24" i="24"/>
  <c r="AY24" i="24"/>
  <c r="AU78" i="24"/>
  <c r="AT19" i="24"/>
  <c r="AZ89" i="24"/>
  <c r="AZ30" i="24"/>
  <c r="AY30" i="24"/>
  <c r="AM76" i="24"/>
  <c r="AL17" i="24"/>
  <c r="AU79" i="24"/>
  <c r="AT20" i="24"/>
  <c r="AV80" i="24"/>
  <c r="AU21" i="24"/>
  <c r="AZ88" i="24"/>
  <c r="AZ29" i="24"/>
  <c r="AY29" i="24"/>
  <c r="M74" i="24"/>
  <c r="L15" i="24"/>
  <c r="AZ86" i="24"/>
  <c r="AZ27" i="24"/>
  <c r="AY27" i="24"/>
  <c r="AN77" i="24"/>
  <c r="AM18" i="24"/>
  <c r="AZ81" i="24"/>
  <c r="AZ22" i="24"/>
  <c r="AY22" i="24"/>
  <c r="R23" i="24"/>
  <c r="R59" i="24"/>
  <c r="AL59" i="24"/>
  <c r="AL23" i="24"/>
  <c r="Y59" i="24"/>
  <c r="Y23" i="24"/>
  <c r="G60" i="24"/>
  <c r="G24" i="24"/>
  <c r="Q23" i="24"/>
  <c r="Q59" i="24"/>
  <c r="AD59" i="24"/>
  <c r="AD23" i="24"/>
  <c r="U59" i="24"/>
  <c r="U23" i="24"/>
  <c r="H25" i="24"/>
  <c r="H61" i="24"/>
  <c r="AH59" i="24"/>
  <c r="AH23" i="24"/>
  <c r="K23" i="24"/>
  <c r="K59" i="24"/>
  <c r="I23" i="24"/>
  <c r="I59" i="24"/>
  <c r="B59" i="24"/>
  <c r="B23" i="24"/>
  <c r="AC59" i="24"/>
  <c r="AC23" i="24"/>
  <c r="D59" i="24"/>
  <c r="D23" i="24"/>
  <c r="AJ66" i="24"/>
  <c r="AJ30" i="24"/>
  <c r="AE59" i="24"/>
  <c r="AE23" i="24"/>
  <c r="F59" i="24"/>
  <c r="F23" i="24"/>
  <c r="X59" i="24"/>
  <c r="X23" i="24"/>
  <c r="AB66" i="24"/>
  <c r="AB30" i="24"/>
  <c r="P23" i="24"/>
  <c r="P59" i="24"/>
  <c r="AO59" i="24"/>
  <c r="AO23" i="24"/>
  <c r="L60" i="24"/>
  <c r="L24" i="24"/>
  <c r="AF67" i="24"/>
  <c r="AF31" i="24"/>
  <c r="C25" i="24"/>
  <c r="C61" i="24"/>
  <c r="AK59" i="24"/>
  <c r="AK23" i="24"/>
  <c r="S59" i="24"/>
  <c r="S23" i="24"/>
  <c r="N59" i="24"/>
  <c r="N23" i="24"/>
  <c r="T67" i="24"/>
  <c r="T31" i="24"/>
  <c r="M59" i="24"/>
  <c r="M23" i="24"/>
  <c r="AA59" i="24"/>
  <c r="AA23" i="24"/>
  <c r="O59" i="24"/>
  <c r="O23" i="24"/>
  <c r="E24" i="24"/>
  <c r="E60" i="24"/>
  <c r="AN59" i="24"/>
  <c r="AN23" i="24"/>
  <c r="AG61" i="24"/>
  <c r="AG25" i="24"/>
  <c r="AM59" i="24"/>
  <c r="AM23" i="24"/>
  <c r="V59" i="24"/>
  <c r="V23" i="24"/>
  <c r="W59" i="24"/>
  <c r="W23" i="24"/>
  <c r="J60" i="24"/>
  <c r="J24" i="24"/>
  <c r="AI60" i="24"/>
  <c r="AI24" i="24"/>
  <c r="Z59" i="24"/>
  <c r="Z23" i="24"/>
  <c r="AP26" i="24"/>
  <c r="AV79" i="24"/>
  <c r="AU20" i="24"/>
  <c r="AO77" i="24"/>
  <c r="AN18" i="24"/>
  <c r="AV78" i="24"/>
  <c r="AU19" i="24"/>
  <c r="AW80" i="24"/>
  <c r="AV21" i="24"/>
  <c r="AN76" i="24"/>
  <c r="AM17" i="24"/>
  <c r="N74" i="24"/>
  <c r="M15" i="24"/>
  <c r="AN75" i="24"/>
  <c r="AM16" i="24"/>
  <c r="AJ67" i="24"/>
  <c r="AJ31" i="24"/>
  <c r="AC60" i="24"/>
  <c r="AC24" i="24"/>
  <c r="O60" i="24"/>
  <c r="O24" i="24"/>
  <c r="D24" i="24"/>
  <c r="D60" i="24"/>
  <c r="V24" i="24"/>
  <c r="V60" i="24"/>
  <c r="G25" i="24"/>
  <c r="G61" i="24"/>
  <c r="C26" i="24"/>
  <c r="C62" i="24"/>
  <c r="J61" i="24"/>
  <c r="J25" i="24"/>
  <c r="W60" i="24"/>
  <c r="W24" i="24"/>
  <c r="I60" i="24"/>
  <c r="I24" i="24"/>
  <c r="H26" i="24"/>
  <c r="H62" i="24"/>
  <c r="AF68" i="24"/>
  <c r="AF32" i="24"/>
  <c r="Q60" i="24"/>
  <c r="Q24" i="24"/>
  <c r="AM60" i="24"/>
  <c r="AM24" i="24"/>
  <c r="Y60" i="24"/>
  <c r="Y24" i="24"/>
  <c r="K24" i="24"/>
  <c r="K60" i="24"/>
  <c r="E25" i="24"/>
  <c r="E61" i="24"/>
  <c r="Z24" i="24"/>
  <c r="Z60" i="24"/>
  <c r="AI61" i="24"/>
  <c r="AI25" i="24"/>
  <c r="AA60" i="24"/>
  <c r="AA24" i="24"/>
  <c r="AO60" i="24"/>
  <c r="AO24" i="24"/>
  <c r="P60" i="24"/>
  <c r="P24" i="24"/>
  <c r="T68" i="24"/>
  <c r="T32" i="24"/>
  <c r="S24" i="24"/>
  <c r="S60" i="24"/>
  <c r="X60" i="24"/>
  <c r="X24" i="24"/>
  <c r="AL60" i="24"/>
  <c r="AL24" i="24"/>
  <c r="L25" i="24"/>
  <c r="L61" i="24"/>
  <c r="AB67" i="24"/>
  <c r="AB31" i="24"/>
  <c r="R60" i="24"/>
  <c r="R24" i="24"/>
  <c r="AE60" i="24"/>
  <c r="AE24" i="24"/>
  <c r="U60" i="24"/>
  <c r="U24" i="24"/>
  <c r="AD60" i="24"/>
  <c r="AD24" i="24"/>
  <c r="M60" i="24"/>
  <c r="M24" i="24"/>
  <c r="B60" i="24"/>
  <c r="B24" i="24"/>
  <c r="N60" i="24"/>
  <c r="N24" i="24"/>
  <c r="AG62" i="24"/>
  <c r="AG26" i="24"/>
  <c r="AP27" i="24"/>
  <c r="AN24" i="24"/>
  <c r="AN60" i="24"/>
  <c r="AK60" i="24"/>
  <c r="AK24" i="24"/>
  <c r="F24" i="24"/>
  <c r="F60" i="24"/>
  <c r="AH60" i="24"/>
  <c r="AH24" i="24"/>
  <c r="AO76" i="24"/>
  <c r="AN17" i="24"/>
  <c r="AX80" i="24"/>
  <c r="AW21" i="24"/>
  <c r="O74" i="24"/>
  <c r="N15" i="24"/>
  <c r="AW78" i="24"/>
  <c r="AV19" i="24"/>
  <c r="AO75" i="24"/>
  <c r="AN16" i="24"/>
  <c r="AP77" i="24"/>
  <c r="AO18" i="24"/>
  <c r="AW79" i="24"/>
  <c r="AV20" i="24"/>
  <c r="G62" i="24"/>
  <c r="G26" i="24"/>
  <c r="J62" i="24"/>
  <c r="J26" i="24"/>
  <c r="T69" i="24"/>
  <c r="T33" i="24"/>
  <c r="AN61" i="24"/>
  <c r="AN25" i="24"/>
  <c r="Q61" i="24"/>
  <c r="Q25" i="24"/>
  <c r="AG63" i="24"/>
  <c r="AG27" i="24"/>
  <c r="H63" i="24"/>
  <c r="H27" i="24"/>
  <c r="P61" i="24"/>
  <c r="P25" i="24"/>
  <c r="AO61" i="24"/>
  <c r="AO25" i="24"/>
  <c r="O25" i="24"/>
  <c r="O61" i="24"/>
  <c r="S61" i="24"/>
  <c r="S25" i="24"/>
  <c r="Y25" i="24"/>
  <c r="Y61" i="24"/>
  <c r="R61" i="24"/>
  <c r="R25" i="24"/>
  <c r="AA61" i="24"/>
  <c r="AA25" i="24"/>
  <c r="AI62" i="24"/>
  <c r="AI26" i="24"/>
  <c r="Z61" i="24"/>
  <c r="Z25" i="24"/>
  <c r="C27" i="24"/>
  <c r="C63" i="24"/>
  <c r="V61" i="24"/>
  <c r="V25" i="24"/>
  <c r="D25" i="24"/>
  <c r="D61" i="24"/>
  <c r="AL61" i="24"/>
  <c r="AL25" i="24"/>
  <c r="I25" i="24"/>
  <c r="I61" i="24"/>
  <c r="AC61" i="24"/>
  <c r="AC25" i="24"/>
  <c r="F61" i="24"/>
  <c r="F25" i="24"/>
  <c r="AD61" i="24"/>
  <c r="AD25" i="24"/>
  <c r="AK61" i="24"/>
  <c r="AK25" i="24"/>
  <c r="AE61" i="24"/>
  <c r="AE25" i="24"/>
  <c r="AP28" i="24"/>
  <c r="AF69" i="24"/>
  <c r="AF33" i="24"/>
  <c r="E26" i="24"/>
  <c r="E62" i="24"/>
  <c r="K61" i="24"/>
  <c r="K25" i="24"/>
  <c r="U61" i="24"/>
  <c r="U25" i="24"/>
  <c r="AM61" i="24"/>
  <c r="AM25" i="24"/>
  <c r="AB32" i="24"/>
  <c r="AB68" i="24"/>
  <c r="L62" i="24"/>
  <c r="L26" i="24"/>
  <c r="N25" i="24"/>
  <c r="N61" i="24"/>
  <c r="B61" i="24"/>
  <c r="B25" i="24"/>
  <c r="AH61" i="24"/>
  <c r="AH25" i="24"/>
  <c r="M61" i="24"/>
  <c r="M25" i="24"/>
  <c r="X61" i="24"/>
  <c r="X25" i="24"/>
  <c r="W61" i="24"/>
  <c r="W25" i="24"/>
  <c r="AJ68" i="24"/>
  <c r="AJ32" i="24"/>
  <c r="AX78" i="24"/>
  <c r="AW19" i="24"/>
  <c r="P74" i="24"/>
  <c r="O15" i="24"/>
  <c r="AQ77" i="24"/>
  <c r="AP18" i="24"/>
  <c r="AP75" i="24"/>
  <c r="AO16" i="24"/>
  <c r="AX79" i="24"/>
  <c r="AW20" i="24"/>
  <c r="AY80" i="24"/>
  <c r="AX21" i="24"/>
  <c r="AP76" i="24"/>
  <c r="AO17" i="24"/>
  <c r="Q62" i="24"/>
  <c r="Q26" i="24"/>
  <c r="AD62" i="24"/>
  <c r="AD26" i="24"/>
  <c r="X62" i="24"/>
  <c r="X26" i="24"/>
  <c r="M62" i="24"/>
  <c r="M26" i="24"/>
  <c r="AN62" i="24"/>
  <c r="AN26" i="24"/>
  <c r="K62" i="24"/>
  <c r="K26" i="24"/>
  <c r="E27" i="24"/>
  <c r="E63" i="24"/>
  <c r="D62" i="24"/>
  <c r="D26" i="24"/>
  <c r="T70" i="24"/>
  <c r="T35" i="24"/>
  <c r="T34" i="24"/>
  <c r="F62" i="24"/>
  <c r="F26" i="24"/>
  <c r="O26" i="24"/>
  <c r="O62" i="24"/>
  <c r="P62" i="24"/>
  <c r="P26" i="24"/>
  <c r="AC62" i="24"/>
  <c r="AC26" i="24"/>
  <c r="I26" i="24"/>
  <c r="I62" i="24"/>
  <c r="AH62" i="24"/>
  <c r="AH26" i="24"/>
  <c r="Y62" i="24"/>
  <c r="Y26" i="24"/>
  <c r="B62" i="24"/>
  <c r="B26" i="24"/>
  <c r="AP29" i="24"/>
  <c r="V62" i="24"/>
  <c r="V26" i="24"/>
  <c r="J63" i="24"/>
  <c r="J27" i="24"/>
  <c r="Z62" i="24"/>
  <c r="Z26" i="24"/>
  <c r="H64" i="24"/>
  <c r="H28" i="24"/>
  <c r="AA26" i="24"/>
  <c r="AA62" i="24"/>
  <c r="AF70" i="24"/>
  <c r="AF35" i="24"/>
  <c r="AF34" i="24"/>
  <c r="S62" i="24"/>
  <c r="S26" i="24"/>
  <c r="C28" i="24"/>
  <c r="C64" i="24"/>
  <c r="W62" i="24"/>
  <c r="W26" i="24"/>
  <c r="AM62" i="24"/>
  <c r="AM26" i="24"/>
  <c r="U62" i="24"/>
  <c r="U26" i="24"/>
  <c r="AI27" i="24"/>
  <c r="AI63" i="24"/>
  <c r="AG64" i="24"/>
  <c r="AG28" i="24"/>
  <c r="R62" i="24"/>
  <c r="R26" i="24"/>
  <c r="AL26" i="24"/>
  <c r="AL62" i="24"/>
  <c r="N26" i="24"/>
  <c r="N62" i="24"/>
  <c r="L27" i="24"/>
  <c r="L63" i="24"/>
  <c r="AE62" i="24"/>
  <c r="AE26" i="24"/>
  <c r="AB69" i="24"/>
  <c r="AB33" i="24"/>
  <c r="AJ33" i="24"/>
  <c r="AJ69" i="24"/>
  <c r="AK62" i="24"/>
  <c r="AK26" i="24"/>
  <c r="AO62" i="24"/>
  <c r="AO26" i="24"/>
  <c r="G27" i="24"/>
  <c r="G63" i="24"/>
  <c r="AQ76" i="24"/>
  <c r="AP17" i="24"/>
  <c r="AY79" i="24"/>
  <c r="AX20" i="24"/>
  <c r="AQ75" i="24"/>
  <c r="AP16" i="24"/>
  <c r="AZ80" i="24"/>
  <c r="AZ21" i="24"/>
  <c r="AY21" i="24"/>
  <c r="AR77" i="24"/>
  <c r="AQ18" i="24"/>
  <c r="Q74" i="24"/>
  <c r="P15" i="24"/>
  <c r="AY78" i="24"/>
  <c r="AX19" i="24"/>
  <c r="AN63" i="24"/>
  <c r="AN27" i="24"/>
  <c r="D63" i="24"/>
  <c r="D27" i="24"/>
  <c r="AG65" i="24"/>
  <c r="AG29" i="24"/>
  <c r="AJ70" i="24"/>
  <c r="AJ35" i="24"/>
  <c r="AJ34" i="24"/>
  <c r="AC63" i="24"/>
  <c r="AC27" i="24"/>
  <c r="J28" i="24"/>
  <c r="J64" i="24"/>
  <c r="P27" i="24"/>
  <c r="P63" i="24"/>
  <c r="M27" i="24"/>
  <c r="M63" i="24"/>
  <c r="H29" i="24"/>
  <c r="H65" i="24"/>
  <c r="AB70" i="24"/>
  <c r="AB35" i="24"/>
  <c r="AB34" i="24"/>
  <c r="O27" i="24"/>
  <c r="O63" i="24"/>
  <c r="Y63" i="24"/>
  <c r="Y27" i="24"/>
  <c r="V63" i="24"/>
  <c r="V27" i="24"/>
  <c r="X63" i="24"/>
  <c r="X27" i="24"/>
  <c r="E64" i="24"/>
  <c r="E28" i="24"/>
  <c r="Z63" i="24"/>
  <c r="Z27" i="24"/>
  <c r="R63" i="24"/>
  <c r="R27" i="24"/>
  <c r="AA63" i="24"/>
  <c r="AA27" i="24"/>
  <c r="AK63" i="24"/>
  <c r="AK27" i="24"/>
  <c r="AI28" i="24"/>
  <c r="AI64" i="24"/>
  <c r="AE27" i="24"/>
  <c r="AE63" i="24"/>
  <c r="L28" i="24"/>
  <c r="L64" i="24"/>
  <c r="AP30" i="24"/>
  <c r="F63" i="24"/>
  <c r="F27" i="24"/>
  <c r="AD63" i="24"/>
  <c r="AD27" i="24"/>
  <c r="AO63" i="24"/>
  <c r="AO27" i="24"/>
  <c r="AH63" i="24"/>
  <c r="AH27" i="24"/>
  <c r="K63" i="24"/>
  <c r="K27" i="24"/>
  <c r="U63" i="24"/>
  <c r="U27" i="24"/>
  <c r="I63" i="24"/>
  <c r="I27" i="24"/>
  <c r="AM63" i="24"/>
  <c r="AM27" i="24"/>
  <c r="W63" i="24"/>
  <c r="W27" i="24"/>
  <c r="N27" i="24"/>
  <c r="N63" i="24"/>
  <c r="C29" i="24"/>
  <c r="C65" i="24"/>
  <c r="G28" i="24"/>
  <c r="G64" i="24"/>
  <c r="AL63" i="24"/>
  <c r="AL27" i="24"/>
  <c r="S27" i="24"/>
  <c r="S63" i="24"/>
  <c r="B63" i="24"/>
  <c r="B27" i="24"/>
  <c r="Q63" i="24"/>
  <c r="Q27" i="24"/>
  <c r="AS77" i="24"/>
  <c r="AR18" i="24"/>
  <c r="AR75" i="24"/>
  <c r="AQ16" i="24"/>
  <c r="R74" i="24"/>
  <c r="Q15" i="24"/>
  <c r="AZ79" i="24"/>
  <c r="AZ20" i="24"/>
  <c r="AY20" i="24"/>
  <c r="AZ78" i="24"/>
  <c r="AZ19" i="24"/>
  <c r="AY19" i="24"/>
  <c r="AR76" i="24"/>
  <c r="AQ17" i="24"/>
  <c r="F64" i="24"/>
  <c r="F28" i="24"/>
  <c r="AP31" i="24"/>
  <c r="AC64" i="24"/>
  <c r="AC28" i="24"/>
  <c r="W64" i="24"/>
  <c r="W28" i="24"/>
  <c r="Q64" i="24"/>
  <c r="Q28" i="24"/>
  <c r="AE64" i="24"/>
  <c r="AE28" i="24"/>
  <c r="AL64" i="24"/>
  <c r="AL28" i="24"/>
  <c r="Z64" i="24"/>
  <c r="Z28" i="24"/>
  <c r="AM64" i="24"/>
  <c r="AM28" i="24"/>
  <c r="I64" i="24"/>
  <c r="I28" i="24"/>
  <c r="O64" i="24"/>
  <c r="O28" i="24"/>
  <c r="X64" i="24"/>
  <c r="X28" i="24"/>
  <c r="AK64" i="24"/>
  <c r="AK28" i="24"/>
  <c r="AG66" i="24"/>
  <c r="AG30" i="24"/>
  <c r="P28" i="24"/>
  <c r="P64" i="24"/>
  <c r="S28" i="24"/>
  <c r="S64" i="24"/>
  <c r="C30" i="24"/>
  <c r="C66" i="24"/>
  <c r="M64" i="24"/>
  <c r="M28" i="24"/>
  <c r="J65" i="24"/>
  <c r="J29" i="24"/>
  <c r="V64" i="24"/>
  <c r="V28" i="24"/>
  <c r="Y64" i="24"/>
  <c r="Y28" i="24"/>
  <c r="AO64" i="24"/>
  <c r="AO28" i="24"/>
  <c r="AA64" i="24"/>
  <c r="AA28" i="24"/>
  <c r="D64" i="24"/>
  <c r="D28" i="24"/>
  <c r="E65" i="24"/>
  <c r="E29" i="24"/>
  <c r="L29" i="24"/>
  <c r="L65" i="24"/>
  <c r="K64" i="24"/>
  <c r="K28" i="24"/>
  <c r="G29" i="24"/>
  <c r="G65" i="24"/>
  <c r="AH64" i="24"/>
  <c r="AH28" i="24"/>
  <c r="H30" i="24"/>
  <c r="H66" i="24"/>
  <c r="B64" i="24"/>
  <c r="B28" i="24"/>
  <c r="U64" i="24"/>
  <c r="U28" i="24"/>
  <c r="AI29" i="24"/>
  <c r="AI65" i="24"/>
  <c r="N28" i="24"/>
  <c r="N64" i="24"/>
  <c r="AD64" i="24"/>
  <c r="AD28" i="24"/>
  <c r="R64" i="24"/>
  <c r="R28" i="24"/>
  <c r="AN64" i="24"/>
  <c r="AN28" i="24"/>
  <c r="S74" i="24"/>
  <c r="R15" i="24"/>
  <c r="AS76" i="24"/>
  <c r="AR17" i="24"/>
  <c r="AS75" i="24"/>
  <c r="AR16" i="24"/>
  <c r="AT77" i="24"/>
  <c r="AS18" i="24"/>
  <c r="Z65" i="24"/>
  <c r="Z29" i="24"/>
  <c r="B65" i="24"/>
  <c r="B29" i="24"/>
  <c r="AN65" i="24"/>
  <c r="AN29" i="24"/>
  <c r="H31" i="24"/>
  <c r="H67" i="24"/>
  <c r="AE65" i="24"/>
  <c r="AE29" i="24"/>
  <c r="Q65" i="24"/>
  <c r="Q29" i="24"/>
  <c r="X65" i="24"/>
  <c r="X29" i="24"/>
  <c r="W65" i="24"/>
  <c r="W29" i="24"/>
  <c r="AK65" i="24"/>
  <c r="AK29" i="24"/>
  <c r="G30" i="24"/>
  <c r="G66" i="24"/>
  <c r="AA65" i="24"/>
  <c r="AA29" i="24"/>
  <c r="J30" i="24"/>
  <c r="J66" i="24"/>
  <c r="O29" i="24"/>
  <c r="O65" i="24"/>
  <c r="AC65" i="24"/>
  <c r="AC29" i="24"/>
  <c r="S29" i="24"/>
  <c r="S65" i="24"/>
  <c r="AH65" i="24"/>
  <c r="AH29" i="24"/>
  <c r="L30" i="24"/>
  <c r="L66" i="24"/>
  <c r="U65" i="24"/>
  <c r="U29" i="24"/>
  <c r="AG67" i="24"/>
  <c r="AG31" i="24"/>
  <c r="V65" i="24"/>
  <c r="V29" i="24"/>
  <c r="K29" i="24"/>
  <c r="K65" i="24"/>
  <c r="M65" i="24"/>
  <c r="M29" i="24"/>
  <c r="I29" i="24"/>
  <c r="I65" i="24"/>
  <c r="AP32" i="24"/>
  <c r="D65" i="24"/>
  <c r="D29" i="24"/>
  <c r="P29" i="24"/>
  <c r="P65" i="24"/>
  <c r="Y65" i="24"/>
  <c r="Y29" i="24"/>
  <c r="AD65" i="24"/>
  <c r="AD29" i="24"/>
  <c r="C31" i="24"/>
  <c r="C67" i="24"/>
  <c r="AL65" i="24"/>
  <c r="AL29" i="24"/>
  <c r="AO65" i="24"/>
  <c r="AO29" i="24"/>
  <c r="R65" i="24"/>
  <c r="R29" i="24"/>
  <c r="N65" i="24"/>
  <c r="N29" i="24"/>
  <c r="AI30" i="24"/>
  <c r="AI66" i="24"/>
  <c r="E66" i="24"/>
  <c r="E30" i="24"/>
  <c r="AM29" i="24"/>
  <c r="AM65" i="24"/>
  <c r="F65" i="24"/>
  <c r="F29" i="24"/>
  <c r="AT75" i="24"/>
  <c r="AS16" i="24"/>
  <c r="AT76" i="24"/>
  <c r="AS17" i="24"/>
  <c r="AU77" i="24"/>
  <c r="AT18" i="24"/>
  <c r="T74" i="24"/>
  <c r="S15" i="24"/>
  <c r="I66" i="24"/>
  <c r="I30" i="24"/>
  <c r="AO66" i="24"/>
  <c r="AO30" i="24"/>
  <c r="AM66" i="24"/>
  <c r="AM30" i="24"/>
  <c r="AP33" i="24"/>
  <c r="Q66" i="24"/>
  <c r="Q30" i="24"/>
  <c r="AE30" i="24"/>
  <c r="AE66" i="24"/>
  <c r="W66" i="24"/>
  <c r="W30" i="24"/>
  <c r="AD66" i="24"/>
  <c r="AD30" i="24"/>
  <c r="Y30" i="24"/>
  <c r="Y66" i="24"/>
  <c r="AG68" i="24"/>
  <c r="AG32" i="24"/>
  <c r="AA66" i="24"/>
  <c r="AA30" i="24"/>
  <c r="AN66" i="24"/>
  <c r="AN30" i="24"/>
  <c r="AH66" i="24"/>
  <c r="AH30" i="24"/>
  <c r="O66" i="24"/>
  <c r="O30" i="24"/>
  <c r="H32" i="24"/>
  <c r="H68" i="24"/>
  <c r="AI67" i="24"/>
  <c r="AI31" i="24"/>
  <c r="G67" i="24"/>
  <c r="G31" i="24"/>
  <c r="S66" i="24"/>
  <c r="S30" i="24"/>
  <c r="AL66" i="24"/>
  <c r="AL30" i="24"/>
  <c r="K30" i="24"/>
  <c r="K66" i="24"/>
  <c r="F30" i="24"/>
  <c r="F66" i="24"/>
  <c r="V66" i="24"/>
  <c r="V30" i="24"/>
  <c r="U66" i="24"/>
  <c r="U30" i="24"/>
  <c r="B66" i="24"/>
  <c r="B30" i="24"/>
  <c r="AC66" i="24"/>
  <c r="AC30" i="24"/>
  <c r="C32" i="24"/>
  <c r="C68" i="24"/>
  <c r="J67" i="24"/>
  <c r="J31" i="24"/>
  <c r="L67" i="24"/>
  <c r="L31" i="24"/>
  <c r="R66" i="24"/>
  <c r="R30" i="24"/>
  <c r="X66" i="24"/>
  <c r="X30" i="24"/>
  <c r="M66" i="24"/>
  <c r="M30" i="24"/>
  <c r="E67" i="24"/>
  <c r="E31" i="24"/>
  <c r="P30" i="24"/>
  <c r="P66" i="24"/>
  <c r="N66" i="24"/>
  <c r="N30" i="24"/>
  <c r="D66" i="24"/>
  <c r="D30" i="24"/>
  <c r="AK66" i="24"/>
  <c r="AK30" i="24"/>
  <c r="Z30" i="24"/>
  <c r="Z66" i="24"/>
  <c r="T15" i="24"/>
  <c r="U74" i="24"/>
  <c r="AU76" i="24"/>
  <c r="AT17" i="24"/>
  <c r="AV77" i="24"/>
  <c r="AU18" i="24"/>
  <c r="AU75" i="24"/>
  <c r="AT16" i="24"/>
  <c r="E68" i="24"/>
  <c r="E32" i="24"/>
  <c r="H69" i="24"/>
  <c r="H33" i="24"/>
  <c r="AD67" i="24"/>
  <c r="AD31" i="24"/>
  <c r="W67" i="24"/>
  <c r="W31" i="24"/>
  <c r="O67" i="24"/>
  <c r="O31" i="24"/>
  <c r="F31" i="24"/>
  <c r="F67" i="24"/>
  <c r="L68" i="24"/>
  <c r="L32" i="24"/>
  <c r="D67" i="24"/>
  <c r="D31" i="24"/>
  <c r="J68" i="24"/>
  <c r="J32" i="24"/>
  <c r="AL67" i="24"/>
  <c r="AL31" i="24"/>
  <c r="AA67" i="24"/>
  <c r="AA31" i="24"/>
  <c r="AM31" i="24"/>
  <c r="AM67" i="24"/>
  <c r="M67" i="24"/>
  <c r="M31" i="24"/>
  <c r="V67" i="24"/>
  <c r="V31" i="24"/>
  <c r="AH67" i="24"/>
  <c r="AH31" i="24"/>
  <c r="AN67" i="24"/>
  <c r="AN31" i="24"/>
  <c r="C69" i="24"/>
  <c r="C33" i="24"/>
  <c r="AI68" i="24"/>
  <c r="AI32" i="24"/>
  <c r="U31" i="24"/>
  <c r="U67" i="24"/>
  <c r="AE67" i="24"/>
  <c r="AE31" i="24"/>
  <c r="R67" i="24"/>
  <c r="R31" i="24"/>
  <c r="AP35" i="24"/>
  <c r="AP34" i="24"/>
  <c r="S67" i="24"/>
  <c r="S31" i="24"/>
  <c r="AG69" i="24"/>
  <c r="AG33" i="24"/>
  <c r="AO67" i="24"/>
  <c r="AO31" i="24"/>
  <c r="X67" i="24"/>
  <c r="X31" i="24"/>
  <c r="AK67" i="24"/>
  <c r="AK31" i="24"/>
  <c r="P67" i="24"/>
  <c r="P31" i="24"/>
  <c r="Y67" i="24"/>
  <c r="Y31" i="24"/>
  <c r="B67" i="24"/>
  <c r="B31" i="24"/>
  <c r="Z67" i="24"/>
  <c r="Z31" i="24"/>
  <c r="Q31" i="24"/>
  <c r="Q67" i="24"/>
  <c r="K67" i="24"/>
  <c r="K31" i="24"/>
  <c r="N67" i="24"/>
  <c r="N31" i="24"/>
  <c r="AC31" i="24"/>
  <c r="AC67" i="24"/>
  <c r="G68" i="24"/>
  <c r="G32" i="24"/>
  <c r="I67" i="24"/>
  <c r="I31" i="24"/>
  <c r="AV75" i="24"/>
  <c r="AU16" i="24"/>
  <c r="AW77" i="24"/>
  <c r="AV18" i="24"/>
  <c r="AV76" i="24"/>
  <c r="AU17" i="24"/>
  <c r="V74" i="24"/>
  <c r="U15" i="24"/>
  <c r="L69" i="24"/>
  <c r="L33" i="24"/>
  <c r="AG70" i="24"/>
  <c r="AG35" i="24"/>
  <c r="AG34" i="24"/>
  <c r="S68" i="24"/>
  <c r="S32" i="24"/>
  <c r="B68" i="24"/>
  <c r="B32" i="24"/>
  <c r="AM68" i="24"/>
  <c r="AM32" i="24"/>
  <c r="AN68" i="24"/>
  <c r="AN32" i="24"/>
  <c r="AH32" i="24"/>
  <c r="AH68" i="24"/>
  <c r="V68" i="24"/>
  <c r="V32" i="24"/>
  <c r="O32" i="24"/>
  <c r="O68" i="24"/>
  <c r="G69" i="24"/>
  <c r="G33" i="24"/>
  <c r="AE68" i="24"/>
  <c r="AE32" i="24"/>
  <c r="AK68" i="24"/>
  <c r="AK32" i="24"/>
  <c r="AA68" i="24"/>
  <c r="AA32" i="24"/>
  <c r="AD68" i="24"/>
  <c r="AD32" i="24"/>
  <c r="Q68" i="24"/>
  <c r="Q32" i="24"/>
  <c r="R68" i="24"/>
  <c r="R32" i="24"/>
  <c r="D32" i="24"/>
  <c r="D68" i="24"/>
  <c r="Z68" i="24"/>
  <c r="Z32" i="24"/>
  <c r="I68" i="24"/>
  <c r="I32" i="24"/>
  <c r="Y68" i="24"/>
  <c r="Y32" i="24"/>
  <c r="W68" i="24"/>
  <c r="W32" i="24"/>
  <c r="AI69" i="24"/>
  <c r="AI33" i="24"/>
  <c r="AL68" i="24"/>
  <c r="AL32" i="24"/>
  <c r="H70" i="24"/>
  <c r="H35" i="24"/>
  <c r="H34" i="24"/>
  <c r="F68" i="24"/>
  <c r="F32" i="24"/>
  <c r="M32" i="24"/>
  <c r="M68" i="24"/>
  <c r="P68" i="24"/>
  <c r="P32" i="24"/>
  <c r="AC68" i="24"/>
  <c r="AC32" i="24"/>
  <c r="U32" i="24"/>
  <c r="U68" i="24"/>
  <c r="N68" i="24"/>
  <c r="N32" i="24"/>
  <c r="X68" i="24"/>
  <c r="X32" i="24"/>
  <c r="K68" i="24"/>
  <c r="K32" i="24"/>
  <c r="AO68" i="24"/>
  <c r="AO32" i="24"/>
  <c r="C70" i="24"/>
  <c r="C35" i="24"/>
  <c r="C34" i="24"/>
  <c r="J69" i="24"/>
  <c r="J33" i="24"/>
  <c r="E69" i="24"/>
  <c r="E33" i="24"/>
  <c r="AW76" i="24"/>
  <c r="AV17" i="24"/>
  <c r="AX77" i="24"/>
  <c r="AW18" i="24"/>
  <c r="W74" i="24"/>
  <c r="V15" i="24"/>
  <c r="AW75" i="24"/>
  <c r="AV16" i="24"/>
  <c r="V69" i="24"/>
  <c r="V33" i="24"/>
  <c r="X33" i="24"/>
  <c r="X69" i="24"/>
  <c r="AL69" i="24"/>
  <c r="AL33" i="24"/>
  <c r="R69" i="24"/>
  <c r="R33" i="24"/>
  <c r="AD69" i="24"/>
  <c r="AD33" i="24"/>
  <c r="W33" i="24"/>
  <c r="W69" i="24"/>
  <c r="AC33" i="24"/>
  <c r="AC69" i="24"/>
  <c r="P69" i="24"/>
  <c r="P33" i="24"/>
  <c r="S69" i="24"/>
  <c r="S33" i="24"/>
  <c r="K33" i="24"/>
  <c r="K69" i="24"/>
  <c r="Q33" i="24"/>
  <c r="Q69" i="24"/>
  <c r="N33" i="24"/>
  <c r="N69" i="24"/>
  <c r="AN69" i="24"/>
  <c r="AN33" i="24"/>
  <c r="AM69" i="24"/>
  <c r="AM33" i="24"/>
  <c r="Y69" i="24"/>
  <c r="Y33" i="24"/>
  <c r="U69" i="24"/>
  <c r="U33" i="24"/>
  <c r="AA69" i="24"/>
  <c r="AA33" i="24"/>
  <c r="B69" i="24"/>
  <c r="B33" i="24"/>
  <c r="J34" i="24"/>
  <c r="J70" i="24"/>
  <c r="J35" i="24"/>
  <c r="AE69" i="24"/>
  <c r="AE33" i="24"/>
  <c r="M33" i="24"/>
  <c r="M69" i="24"/>
  <c r="D33" i="24"/>
  <c r="D69" i="24"/>
  <c r="O69" i="24"/>
  <c r="O33" i="24"/>
  <c r="AH33" i="24"/>
  <c r="AH69" i="24"/>
  <c r="AI70" i="24"/>
  <c r="AI35" i="24"/>
  <c r="AI34" i="24"/>
  <c r="E34" i="24"/>
  <c r="E70" i="24"/>
  <c r="E35" i="24"/>
  <c r="AK69" i="24"/>
  <c r="AK33" i="24"/>
  <c r="I69" i="24"/>
  <c r="I33" i="24"/>
  <c r="Z69" i="24"/>
  <c r="Z33" i="24"/>
  <c r="G34" i="24"/>
  <c r="G70" i="24"/>
  <c r="G35" i="24"/>
  <c r="AO69" i="24"/>
  <c r="AO33" i="24"/>
  <c r="F33" i="24"/>
  <c r="F69" i="24"/>
  <c r="L70" i="24"/>
  <c r="L35" i="24"/>
  <c r="L34" i="24"/>
  <c r="AX75" i="24"/>
  <c r="AW16" i="24"/>
  <c r="X74" i="24"/>
  <c r="W15" i="24"/>
  <c r="AY77" i="24"/>
  <c r="AX18" i="24"/>
  <c r="AX76" i="24"/>
  <c r="AW17" i="24"/>
  <c r="O34" i="24"/>
  <c r="O70" i="24"/>
  <c r="O35" i="24"/>
  <c r="AH70" i="24"/>
  <c r="AH35" i="24"/>
  <c r="AH34" i="24"/>
  <c r="F34" i="24"/>
  <c r="F70" i="24"/>
  <c r="F35" i="24"/>
  <c r="AO70" i="24"/>
  <c r="AO35" i="24"/>
  <c r="AO34" i="24"/>
  <c r="W70" i="24"/>
  <c r="W35" i="24"/>
  <c r="W34" i="24"/>
  <c r="AM70" i="24"/>
  <c r="AM35" i="24"/>
  <c r="AM34" i="24"/>
  <c r="M34" i="24"/>
  <c r="M70" i="24"/>
  <c r="M35" i="24"/>
  <c r="AE70" i="24"/>
  <c r="AE35" i="24"/>
  <c r="AE34" i="24"/>
  <c r="AL70" i="24"/>
  <c r="AL35" i="24"/>
  <c r="AL34" i="24"/>
  <c r="AC70" i="24"/>
  <c r="AC35" i="24"/>
  <c r="AC34" i="24"/>
  <c r="K70" i="24"/>
  <c r="K35" i="24"/>
  <c r="K34" i="24"/>
  <c r="X70" i="24"/>
  <c r="X35" i="24"/>
  <c r="X34" i="24"/>
  <c r="U34" i="24"/>
  <c r="U70" i="24"/>
  <c r="U35" i="24"/>
  <c r="Y70" i="24"/>
  <c r="Y35" i="24"/>
  <c r="Y34" i="24"/>
  <c r="Z70" i="24"/>
  <c r="Z35" i="24"/>
  <c r="Z34" i="24"/>
  <c r="Q70" i="24"/>
  <c r="Q35" i="24"/>
  <c r="Q34" i="24"/>
  <c r="B70" i="24"/>
  <c r="B35" i="24"/>
  <c r="B34" i="24"/>
  <c r="D70" i="24"/>
  <c r="D35" i="24"/>
  <c r="D34" i="24"/>
  <c r="AD70" i="24"/>
  <c r="AD35" i="24"/>
  <c r="AD34" i="24"/>
  <c r="R70" i="24"/>
  <c r="R35" i="24"/>
  <c r="R34" i="24"/>
  <c r="AK70" i="24"/>
  <c r="AK35" i="24"/>
  <c r="AK34" i="24"/>
  <c r="P34" i="24"/>
  <c r="P70" i="24"/>
  <c r="P35" i="24"/>
  <c r="AN70" i="24"/>
  <c r="AN35" i="24"/>
  <c r="AN34" i="24"/>
  <c r="N70" i="24"/>
  <c r="N35" i="24"/>
  <c r="N34" i="24"/>
  <c r="I70" i="24"/>
  <c r="I35" i="24"/>
  <c r="I34" i="24"/>
  <c r="AA70" i="24"/>
  <c r="AA35" i="24"/>
  <c r="AA34" i="24"/>
  <c r="S70" i="24"/>
  <c r="S35" i="24"/>
  <c r="S34" i="24"/>
  <c r="V70" i="24"/>
  <c r="V35" i="24"/>
  <c r="V34" i="24"/>
  <c r="AZ77" i="24"/>
  <c r="AZ18" i="24"/>
  <c r="AY18" i="24"/>
  <c r="Y74" i="24"/>
  <c r="X15" i="24"/>
  <c r="AY76" i="24"/>
  <c r="AX17" i="24"/>
  <c r="AY75" i="24"/>
  <c r="AX16" i="24"/>
  <c r="AZ75" i="24"/>
  <c r="AZ16" i="24"/>
  <c r="AY16" i="24"/>
  <c r="AZ76" i="24"/>
  <c r="AZ17" i="24"/>
  <c r="AY17" i="24"/>
  <c r="Z74" i="24"/>
  <c r="Y15" i="24"/>
  <c r="AA74" i="24"/>
  <c r="Z15" i="24"/>
  <c r="AB74" i="24"/>
  <c r="AA15" i="24"/>
  <c r="AC74" i="24"/>
  <c r="AB15" i="24"/>
  <c r="AD74" i="24"/>
  <c r="AC15" i="24"/>
  <c r="AE74" i="24"/>
  <c r="AD15" i="24"/>
  <c r="AF74" i="24"/>
  <c r="AE15" i="24"/>
  <c r="AF15" i="24"/>
  <c r="AG74" i="24"/>
  <c r="AH74" i="24"/>
  <c r="AG15" i="24"/>
  <c r="AI74" i="24"/>
  <c r="AH15" i="24"/>
  <c r="AJ74" i="24"/>
  <c r="AI15" i="24"/>
  <c r="AK74" i="24"/>
  <c r="AJ15" i="24"/>
  <c r="AL74" i="24"/>
  <c r="AK15" i="24"/>
  <c r="AM74" i="24"/>
  <c r="AL15" i="24"/>
  <c r="AN74" i="24"/>
  <c r="AM15" i="24"/>
  <c r="AO74" i="24"/>
  <c r="AN15" i="24"/>
  <c r="AP74" i="24"/>
  <c r="AO15" i="24"/>
  <c r="AQ74" i="24"/>
  <c r="AP15" i="24"/>
  <c r="AR74" i="24"/>
  <c r="AQ15" i="24"/>
  <c r="AS74" i="24"/>
  <c r="AR15" i="24"/>
  <c r="AT74" i="24"/>
  <c r="AS15" i="24"/>
  <c r="AU74" i="24"/>
  <c r="AT15" i="24"/>
  <c r="AV74" i="24"/>
  <c r="AU15" i="24"/>
  <c r="AW74" i="24"/>
  <c r="AV15" i="24"/>
  <c r="AX74" i="24"/>
  <c r="AW15" i="24"/>
  <c r="AY74" i="24"/>
  <c r="AX15" i="24"/>
  <c r="AZ74" i="24"/>
  <c r="AZ15" i="24"/>
  <c r="AY15" i="24"/>
</calcChain>
</file>

<file path=xl/sharedStrings.xml><?xml version="1.0" encoding="utf-8"?>
<sst xmlns="http://schemas.openxmlformats.org/spreadsheetml/2006/main" count="214" uniqueCount="149">
  <si>
    <t>mt</t>
  </si>
  <si>
    <t>pz</t>
  </si>
  <si>
    <t>Larghezza</t>
  </si>
  <si>
    <t>Altezza</t>
  </si>
  <si>
    <t>Margine</t>
  </si>
  <si>
    <t>Articolo</t>
  </si>
  <si>
    <t>Sconto %</t>
  </si>
  <si>
    <t>Descrizione</t>
  </si>
  <si>
    <t>Euro</t>
  </si>
  <si>
    <t>U.M.</t>
  </si>
  <si>
    <t>Importo €</t>
  </si>
  <si>
    <t>Prezzi Scontati</t>
  </si>
  <si>
    <t>Numero</t>
  </si>
  <si>
    <t>In azzurro: il costo a metro quadro della tenda</t>
  </si>
  <si>
    <t>In verde: inserire il prezzo di vendita e calcolare il margine</t>
  </si>
  <si>
    <t>Totale</t>
  </si>
  <si>
    <t>Costo al mq</t>
  </si>
  <si>
    <t>Prezzo al pezzo</t>
  </si>
  <si>
    <t>Prezzo Vendita €/mq</t>
  </si>
  <si>
    <t>Minimo</t>
  </si>
  <si>
    <t>In grigio: il prezzo a pezzo in caso la tenda sia inferiore al minimo di fatturazione</t>
  </si>
  <si>
    <t>In giallo: i quattro parametri da inserire: Min fatturazione, Sconto, Larghezza (mt), Altezza (mt).</t>
  </si>
  <si>
    <t>In rosso: scegliere le varianti dal menu a tendina: es tessuto o motore</t>
  </si>
  <si>
    <t>Mq Totali (Lxh)</t>
  </si>
  <si>
    <t>cp</t>
  </si>
  <si>
    <t>CASSONETTO</t>
  </si>
  <si>
    <t>TUBO</t>
  </si>
  <si>
    <t>TERMINALE</t>
  </si>
  <si>
    <t>GUIDE ZIP</t>
  </si>
  <si>
    <t>CP</t>
  </si>
  <si>
    <t>NO.</t>
  </si>
  <si>
    <t>M</t>
  </si>
  <si>
    <t>PC</t>
  </si>
  <si>
    <t>2. 35 Motor System</t>
  </si>
  <si>
    <t>5. Zip System</t>
  </si>
  <si>
    <t>RE1021-S</t>
  </si>
  <si>
    <t>RE1025</t>
  </si>
  <si>
    <t>RE1023</t>
  </si>
  <si>
    <t>Tappi Guida Zip Bianchi</t>
  </si>
  <si>
    <t>7. Zip System Bottom Rail Accessories</t>
  </si>
  <si>
    <t>Profilo Antigoccia Nero</t>
  </si>
  <si>
    <t>Bianco</t>
  </si>
  <si>
    <t>Telecomando a 1 canale</t>
  </si>
  <si>
    <t>Telecomando a 5 canali</t>
  </si>
  <si>
    <t>Telecomando a 15 canali</t>
  </si>
  <si>
    <t>Senza Telecomando</t>
  </si>
  <si>
    <t>Codici</t>
  </si>
  <si>
    <t>1. Sistema Base</t>
  </si>
  <si>
    <t>Immagine</t>
  </si>
  <si>
    <t>Qnt</t>
  </si>
  <si>
    <t>Misura</t>
  </si>
  <si>
    <t>Prezzo</t>
  </si>
  <si>
    <t>Senza perno autoportante</t>
  </si>
  <si>
    <t>imballo</t>
  </si>
  <si>
    <t>M3510M</t>
  </si>
  <si>
    <t>M3510SM</t>
  </si>
  <si>
    <t>M3510ME</t>
  </si>
  <si>
    <t>RE201</t>
  </si>
  <si>
    <t>RE205</t>
  </si>
  <si>
    <t>RE215</t>
  </si>
  <si>
    <t>Smart Switch</t>
  </si>
  <si>
    <t>RES100</t>
  </si>
  <si>
    <t>PZ</t>
  </si>
  <si>
    <t>Cassonetto, tubi e terminale</t>
  </si>
  <si>
    <t>Guide per altezza</t>
  </si>
  <si>
    <t>MT</t>
  </si>
  <si>
    <t>Spazzolino 5 x 7 mm</t>
  </si>
  <si>
    <t>RESP5-7</t>
  </si>
  <si>
    <t>Set</t>
  </si>
  <si>
    <t>set</t>
  </si>
  <si>
    <t>Set Perni autoportanti con Viti M5*12</t>
  </si>
  <si>
    <t>Motore tub. 35 mm, Smart Wi-fi 10N/17rpm</t>
  </si>
  <si>
    <t>Motore tub. 35 mm, L. Mecc 10N/17rpm</t>
  </si>
  <si>
    <t>Motore tub. 35 mm, L. Mecc, Ricev 10N/17rpm</t>
  </si>
  <si>
    <t>Set 6 viti allum 3,5*16 testata/cassonetto</t>
  </si>
  <si>
    <t>Set 2 viti 3,9*15 motore/supporto</t>
  </si>
  <si>
    <t>VV10</t>
  </si>
  <si>
    <t>VV50</t>
  </si>
  <si>
    <t>*Se si modifica il colore nel configuratore, i prezzi si aggiornano in automatico</t>
  </si>
  <si>
    <t>P12050Z - Griglia Tenda a Rullo P120 Motore Guida Zip</t>
  </si>
  <si>
    <t>RE1201-W</t>
  </si>
  <si>
    <t>P120 Cassonetto Bianco 9016</t>
  </si>
  <si>
    <t>RE1201-X</t>
  </si>
  <si>
    <t>RE1202-W</t>
  </si>
  <si>
    <t>RE1202-X</t>
  </si>
  <si>
    <t>RE1218-W</t>
  </si>
  <si>
    <t>RE1218-X</t>
  </si>
  <si>
    <t>P120 Kit Testate Bianche 9016</t>
  </si>
  <si>
    <t>RE1220-W</t>
  </si>
  <si>
    <t>RE1220-X</t>
  </si>
  <si>
    <t>P120 Guida Zip Bianca 9016</t>
  </si>
  <si>
    <t>RE1221-W</t>
  </si>
  <si>
    <t>P120 Cover Guida Zip Bianca 9016</t>
  </si>
  <si>
    <t>RE1221-X</t>
  </si>
  <si>
    <t>RE1222</t>
  </si>
  <si>
    <t>Guida Zip in Nylon</t>
  </si>
  <si>
    <t>RE1226-W</t>
  </si>
  <si>
    <t>Molle in acciaio Inox</t>
  </si>
  <si>
    <t>RE1230-W</t>
  </si>
  <si>
    <t>RE1230-X</t>
  </si>
  <si>
    <t>RE1233</t>
  </si>
  <si>
    <t>RE1038</t>
  </si>
  <si>
    <t>Ral su Cartella</t>
  </si>
  <si>
    <t>Costo Tenda a Rullo P120 a Motore Guida Zip</t>
  </si>
  <si>
    <t>RE1236-W</t>
  </si>
  <si>
    <t>RE1236-X</t>
  </si>
  <si>
    <t>Peso quadro da 20 mm, 64 cm</t>
  </si>
  <si>
    <t>Inserto Zip</t>
  </si>
  <si>
    <t>RE1226-X</t>
  </si>
  <si>
    <t>Tappi Guida Zip Neri</t>
  </si>
  <si>
    <t>RTU-70</t>
  </si>
  <si>
    <t>RE12517</t>
  </si>
  <si>
    <t>RE12537</t>
  </si>
  <si>
    <t>RE12527</t>
  </si>
  <si>
    <t>Tubo liscio in ferro zincato da 70 mm</t>
  </si>
  <si>
    <t>Calotta con perno, tubo da 70 mm</t>
  </si>
  <si>
    <t>Corona motore 45 mm, tubo da 70 mm</t>
  </si>
  <si>
    <t>Adattatore motore 45 mm, tubo da 70 mm</t>
  </si>
  <si>
    <t>P120 Cassonetto Ral a scelta</t>
  </si>
  <si>
    <t>P120 Cover bianca 9016</t>
  </si>
  <si>
    <t>P120 Cover Ral a scelta</t>
  </si>
  <si>
    <t>P120 Kit Testate Ral a scelta</t>
  </si>
  <si>
    <t>P120 Guida Zip Ral a scelta</t>
  </si>
  <si>
    <t>P120 Cover Guida Zip Ral a scelta</t>
  </si>
  <si>
    <t>RE1225-W</t>
  </si>
  <si>
    <t>P120 Chiusura guida Bianca 9016</t>
  </si>
  <si>
    <t>RE1225-X</t>
  </si>
  <si>
    <t>P120 Chiusura guida Ral a scelta</t>
  </si>
  <si>
    <t>P120 Terminale Bianco 9016</t>
  </si>
  <si>
    <t>P120 Terminale Ral a scelta</t>
  </si>
  <si>
    <t>P120 Scivoli Zip Bianchi 9016</t>
  </si>
  <si>
    <t>P120 Scivoli Zip Neri</t>
  </si>
  <si>
    <t>RE1239</t>
  </si>
  <si>
    <t>Tubo pvc diam 7 mm</t>
  </si>
  <si>
    <t>VV15</t>
  </si>
  <si>
    <t>Set Staffa/testata M5*8</t>
  </si>
  <si>
    <t>VV41</t>
  </si>
  <si>
    <t>Set 4 viti M5*10 staffe/testata</t>
  </si>
  <si>
    <t>VV16</t>
  </si>
  <si>
    <t>Set 2 viti M4*8 cover/testata</t>
  </si>
  <si>
    <t>VV24</t>
  </si>
  <si>
    <t>Set 2 viti 3*25-C inserto/guida</t>
  </si>
  <si>
    <t>VV23</t>
  </si>
  <si>
    <t>Set 4 viti 3*15 tappi/guida</t>
  </si>
  <si>
    <t>Set/mt</t>
  </si>
  <si>
    <t>VV32</t>
  </si>
  <si>
    <t>Set 4 viti 3*10 scivoli/terminale</t>
  </si>
  <si>
    <t>VV31</t>
  </si>
  <si>
    <t>Set 4 viti 3*12 scivoli/terminale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</si>
</sst>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&quot;US$&quot;#,##0.00;\-&quot;US$&quot;#,##0.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.5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9" fontId="2" fillId="0" borderId="1" xfId="1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5" borderId="1" xfId="0" applyFill="1" applyBorder="1"/>
    <xf numFmtId="0" fontId="4" fillId="6" borderId="1" xfId="0" applyFont="1" applyFill="1" applyBorder="1"/>
    <xf numFmtId="0" fontId="0" fillId="7" borderId="1" xfId="0" applyFill="1" applyBorder="1"/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8" borderId="1" xfId="1" applyFont="1" applyFill="1" applyBorder="1" applyAlignment="1">
      <alignment horizontal="center"/>
    </xf>
    <xf numFmtId="0" fontId="4" fillId="8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2" fontId="2" fillId="8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Protection="1">
      <protection locked="0"/>
    </xf>
    <xf numFmtId="0" fontId="0" fillId="9" borderId="0" xfId="0" applyFill="1"/>
    <xf numFmtId="0" fontId="5" fillId="9" borderId="0" xfId="0" applyFont="1" applyFill="1" applyAlignment="1">
      <alignment horizontal="center"/>
    </xf>
    <xf numFmtId="0" fontId="0" fillId="9" borderId="0" xfId="0" applyFill="1" applyAlignment="1">
      <alignment vertical="center"/>
    </xf>
    <xf numFmtId="0" fontId="2" fillId="9" borderId="0" xfId="0" applyFont="1" applyFill="1" applyAlignment="1">
      <alignment horizontal="center"/>
    </xf>
    <xf numFmtId="2" fontId="2" fillId="3" borderId="5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10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vertical="center"/>
    </xf>
    <xf numFmtId="2" fontId="9" fillId="10" borderId="0" xfId="0" applyNumberFormat="1" applyFont="1" applyFill="1" applyAlignment="1">
      <alignment vertical="center"/>
    </xf>
    <xf numFmtId="9" fontId="7" fillId="0" borderId="0" xfId="1" applyFont="1" applyAlignment="1">
      <alignment vertical="center"/>
    </xf>
    <xf numFmtId="49" fontId="7" fillId="9" borderId="1" xfId="0" applyNumberFormat="1" applyFont="1" applyFill="1" applyBorder="1" applyAlignment="1">
      <alignment horizontal="center" vertical="center"/>
    </xf>
    <xf numFmtId="49" fontId="7" fillId="9" borderId="1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/>
    </xf>
    <xf numFmtId="2" fontId="7" fillId="9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9" borderId="1" xfId="0" quotePrefix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vertical="center"/>
    </xf>
    <xf numFmtId="2" fontId="6" fillId="11" borderId="0" xfId="0" applyNumberFormat="1" applyFont="1" applyFill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6" borderId="1" xfId="0" applyFill="1" applyBorder="1" applyAlignment="1">
      <alignment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66" fontId="0" fillId="6" borderId="1" xfId="0" applyNumberFormat="1" applyFill="1" applyBorder="1"/>
    <xf numFmtId="166" fontId="0" fillId="0" borderId="1" xfId="0" applyNumberFormat="1" applyBorder="1"/>
    <xf numFmtId="0" fontId="0" fillId="0" borderId="3" xfId="0" applyBorder="1"/>
    <xf numFmtId="166" fontId="0" fillId="0" borderId="3" xfId="0" applyNumberFormat="1" applyBorder="1"/>
    <xf numFmtId="166" fontId="0" fillId="0" borderId="0" xfId="0" applyNumberFormat="1"/>
    <xf numFmtId="0" fontId="0" fillId="0" borderId="5" xfId="0" applyBorder="1"/>
    <xf numFmtId="166" fontId="0" fillId="6" borderId="5" xfId="0" applyNumberFormat="1" applyFill="1" applyBorder="1"/>
    <xf numFmtId="166" fontId="0" fillId="0" borderId="5" xfId="0" applyNumberFormat="1" applyBorder="1"/>
    <xf numFmtId="0" fontId="0" fillId="8" borderId="1" xfId="0" applyFill="1" applyBorder="1"/>
    <xf numFmtId="0" fontId="2" fillId="8" borderId="1" xfId="0" applyFont="1" applyFill="1" applyBorder="1"/>
    <xf numFmtId="0" fontId="0" fillId="9" borderId="0" xfId="0" quotePrefix="1" applyFill="1"/>
    <xf numFmtId="2" fontId="0" fillId="0" borderId="1" xfId="0" applyNumberFormat="1" applyBorder="1" applyAlignment="1">
      <alignment horizontal="center" vertical="center" wrapText="1"/>
    </xf>
    <xf numFmtId="17" fontId="7" fillId="9" borderId="5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7" fontId="7" fillId="9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9" borderId="5" xfId="0" applyFont="1" applyFill="1" applyBorder="1" applyAlignment="1">
      <alignment horizontal="left" vertical="center" wrapText="1"/>
    </xf>
    <xf numFmtId="0" fontId="3" fillId="9" borderId="0" xfId="0" applyFont="1" applyFill="1"/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/>
    </xf>
    <xf numFmtId="0" fontId="5" fillId="9" borderId="0" xfId="0" applyFont="1" applyFill="1"/>
    <xf numFmtId="0" fontId="13" fillId="0" borderId="1" xfId="0" applyFont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2" fontId="7" fillId="9" borderId="5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7" fontId="13" fillId="0" borderId="1" xfId="0" quotePrefix="1" applyNumberFormat="1" applyFont="1" applyBorder="1" applyAlignment="1">
      <alignment vertical="center" wrapText="1"/>
    </xf>
    <xf numFmtId="0" fontId="13" fillId="0" borderId="1" xfId="0" quotePrefix="1" applyFont="1" applyBorder="1" applyAlignment="1">
      <alignment horizontal="left" vertical="center"/>
    </xf>
    <xf numFmtId="0" fontId="13" fillId="0" borderId="1" xfId="0" quotePrefix="1" applyFont="1" applyBorder="1" applyAlignment="1">
      <alignment vertical="center"/>
    </xf>
    <xf numFmtId="0" fontId="13" fillId="0" borderId="1" xfId="0" quotePrefix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/>
    </xf>
    <xf numFmtId="0" fontId="10" fillId="9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0" borderId="0" xfId="0" quotePrefix="1"/>
    <xf numFmtId="2" fontId="0" fillId="0" borderId="0" xfId="0" applyNumberFormat="1"/>
    <xf numFmtId="1" fontId="0" fillId="0" borderId="1" xfId="0" applyNumberFormat="1" applyBorder="1" applyAlignment="1">
      <alignment horizontal="right"/>
    </xf>
    <xf numFmtId="1" fontId="0" fillId="9" borderId="1" xfId="0" applyNumberForma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9" borderId="4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3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24" Type="http://schemas.openxmlformats.org/officeDocument/2006/relationships/image" Target="../media/image26.jpe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5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138642</xdr:colOff>
      <xdr:row>0</xdr:row>
      <xdr:rowOff>111126</xdr:rowOff>
    </xdr:from>
    <xdr:to>
      <xdr:col>2</xdr:col>
      <xdr:colOff>1930400</xdr:colOff>
      <xdr:row>5</xdr:row>
      <xdr:rowOff>34926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4EF768E-E27C-4B75-B213-4823CCF7C3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317" y="111126"/>
          <a:ext cx="2591858" cy="87630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0</xdr:row>
      <xdr:rowOff>161925</xdr:rowOff>
    </xdr:from>
    <xdr:to>
      <xdr:col>7</xdr:col>
      <xdr:colOff>444728</xdr:colOff>
      <xdr:row>5</xdr:row>
      <xdr:rowOff>47625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50E11E1-B8B6-4845-B2B0-31A8B3E13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61925"/>
          <a:ext cx="606653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161925</xdr:rowOff>
    </xdr:from>
    <xdr:to>
      <xdr:col>7</xdr:col>
      <xdr:colOff>248708</xdr:colOff>
      <xdr:row>4</xdr:row>
      <xdr:rowOff>57150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10F4166-FF44-4D2C-9B1B-8E05A5E4479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161925"/>
          <a:ext cx="2591858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1614986</xdr:colOff>
      <xdr:row>6</xdr:row>
      <xdr:rowOff>38825</xdr:rowOff>
    </xdr:from>
    <xdr:to>
      <xdr:col>3</xdr:col>
      <xdr:colOff>607332</xdr:colOff>
      <xdr:row>6</xdr:row>
      <xdr:rowOff>594450</xdr:rowOff>
    </xdr:to>
    <xdr:pic>
      <xdr:nvPicPr>
        <xdr:cNvPr id="38" name="图片 20">
          <a:extLst>
            <a:ext uri="{FF2B5EF4-FFF2-40B4-BE49-F238E27FC236}">
              <a16:creationId xmlns:a16="http://schemas.microsoft.com/office/drawing/2014/main" id="{4A508380-AED6-4157-AD7D-21ACBDE19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1911" y="10602050"/>
          <a:ext cx="640171" cy="555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862330</xdr:colOff>
      <xdr:row>6</xdr:row>
      <xdr:rowOff>30752</xdr:rowOff>
    </xdr:from>
    <xdr:to>
      <xdr:col>3</xdr:col>
      <xdr:colOff>1478280</xdr:colOff>
      <xdr:row>6</xdr:row>
      <xdr:rowOff>606062</xdr:rowOff>
    </xdr:to>
    <xdr:pic>
      <xdr:nvPicPr>
        <xdr:cNvPr id="39" name="图片 23">
          <a:extLst>
            <a:ext uri="{FF2B5EF4-FFF2-40B4-BE49-F238E27FC236}">
              <a16:creationId xmlns:a16="http://schemas.microsoft.com/office/drawing/2014/main" id="{D1E1A857-D368-4110-B301-DF265E18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7080" y="10593977"/>
          <a:ext cx="615950" cy="5753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518122</xdr:colOff>
      <xdr:row>42</xdr:row>
      <xdr:rowOff>56029</xdr:rowOff>
    </xdr:from>
    <xdr:to>
      <xdr:col>3</xdr:col>
      <xdr:colOff>994372</xdr:colOff>
      <xdr:row>42</xdr:row>
      <xdr:rowOff>551329</xdr:rowOff>
    </xdr:to>
    <xdr:pic>
      <xdr:nvPicPr>
        <xdr:cNvPr id="76" name="图片 117">
          <a:extLst>
            <a:ext uri="{FF2B5EF4-FFF2-40B4-BE49-F238E27FC236}">
              <a16:creationId xmlns:a16="http://schemas.microsoft.com/office/drawing/2014/main" id="{37B65BAD-92A1-405E-8069-AACA73161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7269" y="82733029"/>
          <a:ext cx="476250" cy="49530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9343</xdr:colOff>
      <xdr:row>7</xdr:row>
      <xdr:rowOff>11611</xdr:rowOff>
    </xdr:from>
    <xdr:ext cx="638810" cy="555625"/>
    <xdr:pic>
      <xdr:nvPicPr>
        <xdr:cNvPr id="96" name="图片 20">
          <a:extLst>
            <a:ext uri="{FF2B5EF4-FFF2-40B4-BE49-F238E27FC236}">
              <a16:creationId xmlns:a16="http://schemas.microsoft.com/office/drawing/2014/main" id="{934EC032-B47F-4258-B348-78CA8165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093" y="11203486"/>
          <a:ext cx="638810" cy="55562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295275</xdr:colOff>
      <xdr:row>27</xdr:row>
      <xdr:rowOff>95250</xdr:rowOff>
    </xdr:from>
    <xdr:to>
      <xdr:col>3</xdr:col>
      <xdr:colOff>974090</xdr:colOff>
      <xdr:row>27</xdr:row>
      <xdr:rowOff>512445</xdr:rowOff>
    </xdr:to>
    <xdr:pic>
      <xdr:nvPicPr>
        <xdr:cNvPr id="109" name="图片 5">
          <a:extLst>
            <a:ext uri="{FF2B5EF4-FFF2-40B4-BE49-F238E27FC236}">
              <a16:creationId xmlns:a16="http://schemas.microsoft.com/office/drawing/2014/main" id="{D89AF733-B953-4506-9A3A-743F6B7C31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13520" r="22321"/>
        <a:stretch>
          <a:fillRect/>
        </a:stretch>
      </xdr:blipFill>
      <xdr:spPr>
        <a:xfrm>
          <a:off x="4010025" y="43967400"/>
          <a:ext cx="678815" cy="417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851444</xdr:colOff>
      <xdr:row>7</xdr:row>
      <xdr:rowOff>33473</xdr:rowOff>
    </xdr:from>
    <xdr:to>
      <xdr:col>3</xdr:col>
      <xdr:colOff>1467394</xdr:colOff>
      <xdr:row>7</xdr:row>
      <xdr:rowOff>608783</xdr:rowOff>
    </xdr:to>
    <xdr:pic>
      <xdr:nvPicPr>
        <xdr:cNvPr id="137" name="图片 23">
          <a:extLst>
            <a:ext uri="{FF2B5EF4-FFF2-40B4-BE49-F238E27FC236}">
              <a16:creationId xmlns:a16="http://schemas.microsoft.com/office/drawing/2014/main" id="{01CD204F-CEA9-4EBA-AB04-228E83768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6194" y="11225348"/>
          <a:ext cx="615950" cy="57531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272144</xdr:colOff>
      <xdr:row>57</xdr:row>
      <xdr:rowOff>21953</xdr:rowOff>
    </xdr:from>
    <xdr:ext cx="358140" cy="431165"/>
    <xdr:pic>
      <xdr:nvPicPr>
        <xdr:cNvPr id="25" name="图片 8">
          <a:extLst>
            <a:ext uri="{FF2B5EF4-FFF2-40B4-BE49-F238E27FC236}">
              <a16:creationId xmlns:a16="http://schemas.microsoft.com/office/drawing/2014/main" id="{DE2AC9CE-201C-4A1A-95DF-94DD41D45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19108" y="96959239"/>
          <a:ext cx="358140" cy="43116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5</xdr:col>
      <xdr:colOff>40821</xdr:colOff>
      <xdr:row>57</xdr:row>
      <xdr:rowOff>13607</xdr:rowOff>
    </xdr:from>
    <xdr:to>
      <xdr:col>5</xdr:col>
      <xdr:colOff>398961</xdr:colOff>
      <xdr:row>58</xdr:row>
      <xdr:rowOff>77379</xdr:rowOff>
    </xdr:to>
    <xdr:pic>
      <xdr:nvPicPr>
        <xdr:cNvPr id="27" name="图片 8">
          <a:extLst>
            <a:ext uri="{FF2B5EF4-FFF2-40B4-BE49-F238E27FC236}">
              <a16:creationId xmlns:a16="http://schemas.microsoft.com/office/drawing/2014/main" id="{723A13D8-3FED-4688-A51E-33C9AC530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68142" y="98229964"/>
          <a:ext cx="358140" cy="43116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285750</xdr:colOff>
      <xdr:row>18</xdr:row>
      <xdr:rowOff>68036</xdr:rowOff>
    </xdr:from>
    <xdr:ext cx="285750" cy="353785"/>
    <xdr:pic>
      <xdr:nvPicPr>
        <xdr:cNvPr id="33" name="图片 90">
          <a:extLst>
            <a:ext uri="{FF2B5EF4-FFF2-40B4-BE49-F238E27FC236}">
              <a16:creationId xmlns:a16="http://schemas.microsoft.com/office/drawing/2014/main" id="{985EEB3C-6658-48CE-89C7-89BFEA2E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00500" y="22125215"/>
          <a:ext cx="285750" cy="35378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314325</xdr:colOff>
      <xdr:row>20</xdr:row>
      <xdr:rowOff>44450</xdr:rowOff>
    </xdr:from>
    <xdr:to>
      <xdr:col>3</xdr:col>
      <xdr:colOff>687070</xdr:colOff>
      <xdr:row>20</xdr:row>
      <xdr:rowOff>611505</xdr:rowOff>
    </xdr:to>
    <xdr:pic>
      <xdr:nvPicPr>
        <xdr:cNvPr id="183" name="图片 53">
          <a:extLst>
            <a:ext uri="{FF2B5EF4-FFF2-40B4-BE49-F238E27FC236}">
              <a16:creationId xmlns:a16="http://schemas.microsoft.com/office/drawing/2014/main" id="{428A14A2-6AFA-4C92-A7C6-9D092FBB1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57825" y="17780000"/>
          <a:ext cx="372745" cy="56705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314325</xdr:colOff>
      <xdr:row>21</xdr:row>
      <xdr:rowOff>44450</xdr:rowOff>
    </xdr:from>
    <xdr:ext cx="372745" cy="567055"/>
    <xdr:pic>
      <xdr:nvPicPr>
        <xdr:cNvPr id="184" name="图片 53">
          <a:extLst>
            <a:ext uri="{FF2B5EF4-FFF2-40B4-BE49-F238E27FC236}">
              <a16:creationId xmlns:a16="http://schemas.microsoft.com/office/drawing/2014/main" id="{EBD2BA3B-A405-4C7E-86DD-E40F6787E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57825" y="18408650"/>
          <a:ext cx="372745" cy="567055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314325</xdr:colOff>
      <xdr:row>20</xdr:row>
      <xdr:rowOff>44450</xdr:rowOff>
    </xdr:from>
    <xdr:to>
      <xdr:col>3</xdr:col>
      <xdr:colOff>687070</xdr:colOff>
      <xdr:row>20</xdr:row>
      <xdr:rowOff>611505</xdr:rowOff>
    </xdr:to>
    <xdr:pic>
      <xdr:nvPicPr>
        <xdr:cNvPr id="185" name="图片 53">
          <a:extLst>
            <a:ext uri="{FF2B5EF4-FFF2-40B4-BE49-F238E27FC236}">
              <a16:creationId xmlns:a16="http://schemas.microsoft.com/office/drawing/2014/main" id="{99CB21CA-9FA4-41C9-B36D-D30B4406A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57825" y="17780000"/>
          <a:ext cx="372745" cy="567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457200</xdr:colOff>
      <xdr:row>22</xdr:row>
      <xdr:rowOff>68580</xdr:rowOff>
    </xdr:from>
    <xdr:to>
      <xdr:col>3</xdr:col>
      <xdr:colOff>765175</xdr:colOff>
      <xdr:row>22</xdr:row>
      <xdr:rowOff>502285</xdr:rowOff>
    </xdr:to>
    <xdr:pic>
      <xdr:nvPicPr>
        <xdr:cNvPr id="186" name="图片 54">
          <a:extLst>
            <a:ext uri="{FF2B5EF4-FFF2-40B4-BE49-F238E27FC236}">
              <a16:creationId xmlns:a16="http://schemas.microsoft.com/office/drawing/2014/main" id="{ABF0EFB4-30E3-49BC-9C5E-2A6D98008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600700" y="19061430"/>
          <a:ext cx="307975" cy="4337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400050</xdr:colOff>
      <xdr:row>24</xdr:row>
      <xdr:rowOff>66675</xdr:rowOff>
    </xdr:from>
    <xdr:to>
      <xdr:col>3</xdr:col>
      <xdr:colOff>728382</xdr:colOff>
      <xdr:row>24</xdr:row>
      <xdr:rowOff>526714</xdr:rowOff>
    </xdr:to>
    <xdr:pic>
      <xdr:nvPicPr>
        <xdr:cNvPr id="187" name="图片 55">
          <a:extLst>
            <a:ext uri="{FF2B5EF4-FFF2-40B4-BE49-F238E27FC236}">
              <a16:creationId xmlns:a16="http://schemas.microsoft.com/office/drawing/2014/main" id="{4984EEAD-CAD9-4A0E-967E-B739A77D5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43550" y="20316825"/>
          <a:ext cx="328332" cy="46003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361950</xdr:colOff>
      <xdr:row>26</xdr:row>
      <xdr:rowOff>101600</xdr:rowOff>
    </xdr:from>
    <xdr:to>
      <xdr:col>3</xdr:col>
      <xdr:colOff>736600</xdr:colOff>
      <xdr:row>26</xdr:row>
      <xdr:rowOff>544195</xdr:rowOff>
    </xdr:to>
    <xdr:pic>
      <xdr:nvPicPr>
        <xdr:cNvPr id="188" name="图片 56">
          <a:extLst>
            <a:ext uri="{FF2B5EF4-FFF2-40B4-BE49-F238E27FC236}">
              <a16:creationId xmlns:a16="http://schemas.microsoft.com/office/drawing/2014/main" id="{A5D8CE64-D637-4D7B-B78D-EF6238664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505450" y="21609050"/>
          <a:ext cx="374650" cy="442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189774</xdr:colOff>
      <xdr:row>27</xdr:row>
      <xdr:rowOff>84364</xdr:rowOff>
    </xdr:from>
    <xdr:to>
      <xdr:col>3</xdr:col>
      <xdr:colOff>916214</xdr:colOff>
      <xdr:row>27</xdr:row>
      <xdr:rowOff>550454</xdr:rowOff>
    </xdr:to>
    <xdr:pic>
      <xdr:nvPicPr>
        <xdr:cNvPr id="189" name="图片 57">
          <a:extLst>
            <a:ext uri="{FF2B5EF4-FFF2-40B4-BE49-F238E27FC236}">
              <a16:creationId xmlns:a16="http://schemas.microsoft.com/office/drawing/2014/main" id="{9E997431-5E2B-4D41-9C17-B93ADFD58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5333274" y="22220464"/>
          <a:ext cx="726440" cy="46609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314325</xdr:colOff>
      <xdr:row>21</xdr:row>
      <xdr:rowOff>44450</xdr:rowOff>
    </xdr:from>
    <xdr:ext cx="372745" cy="567055"/>
    <xdr:pic>
      <xdr:nvPicPr>
        <xdr:cNvPr id="190" name="图片 53">
          <a:extLst>
            <a:ext uri="{FF2B5EF4-FFF2-40B4-BE49-F238E27FC236}">
              <a16:creationId xmlns:a16="http://schemas.microsoft.com/office/drawing/2014/main" id="{B88C0586-8B12-4997-878A-47996E046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457825" y="18408650"/>
          <a:ext cx="372745" cy="56705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457200</xdr:colOff>
      <xdr:row>23</xdr:row>
      <xdr:rowOff>68580</xdr:rowOff>
    </xdr:from>
    <xdr:ext cx="307975" cy="433705"/>
    <xdr:pic>
      <xdr:nvPicPr>
        <xdr:cNvPr id="191" name="图片 54">
          <a:extLst>
            <a:ext uri="{FF2B5EF4-FFF2-40B4-BE49-F238E27FC236}">
              <a16:creationId xmlns:a16="http://schemas.microsoft.com/office/drawing/2014/main" id="{CA3B9694-AC94-4CAB-8DD2-001E455BB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600700" y="19690080"/>
          <a:ext cx="307975" cy="43370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400050</xdr:colOff>
      <xdr:row>25</xdr:row>
      <xdr:rowOff>66675</xdr:rowOff>
    </xdr:from>
    <xdr:ext cx="328332" cy="460039"/>
    <xdr:pic>
      <xdr:nvPicPr>
        <xdr:cNvPr id="192" name="图片 55">
          <a:extLst>
            <a:ext uri="{FF2B5EF4-FFF2-40B4-BE49-F238E27FC236}">
              <a16:creationId xmlns:a16="http://schemas.microsoft.com/office/drawing/2014/main" id="{02960949-CC6B-4701-8BB9-8B6EEEE3A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43550" y="20945475"/>
          <a:ext cx="328332" cy="460039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951320</xdr:colOff>
      <xdr:row>27</xdr:row>
      <xdr:rowOff>51434</xdr:rowOff>
    </xdr:from>
    <xdr:to>
      <xdr:col>3</xdr:col>
      <xdr:colOff>1677760</xdr:colOff>
      <xdr:row>27</xdr:row>
      <xdr:rowOff>517524</xdr:rowOff>
    </xdr:to>
    <xdr:pic>
      <xdr:nvPicPr>
        <xdr:cNvPr id="193" name="图片 57">
          <a:extLst>
            <a:ext uri="{FF2B5EF4-FFF2-40B4-BE49-F238E27FC236}">
              <a16:creationId xmlns:a16="http://schemas.microsoft.com/office/drawing/2014/main" id="{0D827835-BBCE-40DE-B956-64C5E5F5B4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94820" y="22187534"/>
          <a:ext cx="726440" cy="466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314325</xdr:colOff>
      <xdr:row>30</xdr:row>
      <xdr:rowOff>82550</xdr:rowOff>
    </xdr:from>
    <xdr:to>
      <xdr:col>3</xdr:col>
      <xdr:colOff>763905</xdr:colOff>
      <xdr:row>30</xdr:row>
      <xdr:rowOff>588010</xdr:rowOff>
    </xdr:to>
    <xdr:pic>
      <xdr:nvPicPr>
        <xdr:cNvPr id="194" name="图片 58">
          <a:extLst>
            <a:ext uri="{FF2B5EF4-FFF2-40B4-BE49-F238E27FC236}">
              <a16:creationId xmlns:a16="http://schemas.microsoft.com/office/drawing/2014/main" id="{A3954B78-D4B8-4BB1-B2D8-37304350C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457825" y="23475950"/>
          <a:ext cx="44958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994229</xdr:colOff>
      <xdr:row>30</xdr:row>
      <xdr:rowOff>85907</xdr:rowOff>
    </xdr:from>
    <xdr:to>
      <xdr:col>3</xdr:col>
      <xdr:colOff>1443809</xdr:colOff>
      <xdr:row>30</xdr:row>
      <xdr:rowOff>591367</xdr:rowOff>
    </xdr:to>
    <xdr:pic>
      <xdr:nvPicPr>
        <xdr:cNvPr id="195" name="图片 58">
          <a:extLst>
            <a:ext uri="{FF2B5EF4-FFF2-40B4-BE49-F238E27FC236}">
              <a16:creationId xmlns:a16="http://schemas.microsoft.com/office/drawing/2014/main" id="{67193482-72D0-4EEE-9681-D1D28165F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137729" y="23479307"/>
          <a:ext cx="449580" cy="505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414618</xdr:colOff>
      <xdr:row>41</xdr:row>
      <xdr:rowOff>67236</xdr:rowOff>
    </xdr:from>
    <xdr:to>
      <xdr:col>3</xdr:col>
      <xdr:colOff>1008978</xdr:colOff>
      <xdr:row>41</xdr:row>
      <xdr:rowOff>559996</xdr:rowOff>
    </xdr:to>
    <xdr:pic>
      <xdr:nvPicPr>
        <xdr:cNvPr id="209" name="图片 9" descr="c9e79b3cce57d31eed1d9f0bec831aa">
          <a:extLst>
            <a:ext uri="{FF2B5EF4-FFF2-40B4-BE49-F238E27FC236}">
              <a16:creationId xmlns:a16="http://schemas.microsoft.com/office/drawing/2014/main" id="{514E8A48-32A8-4EBD-8B47-FBA892A1B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123765" y="34155530"/>
          <a:ext cx="594360" cy="492760"/>
        </a:xfrm>
        <a:prstGeom prst="rect">
          <a:avLst/>
        </a:prstGeom>
      </xdr:spPr>
    </xdr:pic>
    <xdr:clientData/>
  </xdr:twoCellAnchor>
  <xdr:oneCellAnchor>
    <xdr:from>
      <xdr:col>3</xdr:col>
      <xdr:colOff>295275</xdr:colOff>
      <xdr:row>28</xdr:row>
      <xdr:rowOff>95250</xdr:rowOff>
    </xdr:from>
    <xdr:ext cx="678815" cy="417195"/>
    <xdr:pic>
      <xdr:nvPicPr>
        <xdr:cNvPr id="7" name="图片 5">
          <a:extLst>
            <a:ext uri="{FF2B5EF4-FFF2-40B4-BE49-F238E27FC236}">
              <a16:creationId xmlns:a16="http://schemas.microsoft.com/office/drawing/2014/main" id="{289C6C30-17E9-4131-AC0D-25A74DBB4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l="13520" r="22321"/>
        <a:stretch>
          <a:fillRect/>
        </a:stretch>
      </xdr:blipFill>
      <xdr:spPr>
        <a:xfrm>
          <a:off x="4004422" y="26899721"/>
          <a:ext cx="678815" cy="417195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189774</xdr:colOff>
      <xdr:row>28</xdr:row>
      <xdr:rowOff>84364</xdr:rowOff>
    </xdr:from>
    <xdr:ext cx="726440" cy="466090"/>
    <xdr:pic>
      <xdr:nvPicPr>
        <xdr:cNvPr id="8" name="图片 57">
          <a:extLst>
            <a:ext uri="{FF2B5EF4-FFF2-40B4-BE49-F238E27FC236}">
              <a16:creationId xmlns:a16="http://schemas.microsoft.com/office/drawing/2014/main" id="{AD12A960-F9DD-42F2-B7D8-287F96F42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898921" y="26888835"/>
          <a:ext cx="726440" cy="466090"/>
        </a:xfrm>
        <a:prstGeom prst="rect">
          <a:avLst/>
        </a:prstGeom>
        <a:noFill/>
        <a:ln w="9525">
          <a:noFill/>
        </a:ln>
      </xdr:spPr>
    </xdr:pic>
    <xdr:clientData/>
  </xdr:oneCellAnchor>
  <xdr:oneCellAnchor>
    <xdr:from>
      <xdr:col>3</xdr:col>
      <xdr:colOff>951320</xdr:colOff>
      <xdr:row>28</xdr:row>
      <xdr:rowOff>51434</xdr:rowOff>
    </xdr:from>
    <xdr:ext cx="726440" cy="466090"/>
    <xdr:pic>
      <xdr:nvPicPr>
        <xdr:cNvPr id="9" name="图片 57">
          <a:extLst>
            <a:ext uri="{FF2B5EF4-FFF2-40B4-BE49-F238E27FC236}">
              <a16:creationId xmlns:a16="http://schemas.microsoft.com/office/drawing/2014/main" id="{75E2A05A-EFE5-409F-873A-30B8824CE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60467" y="26855905"/>
          <a:ext cx="726440" cy="466090"/>
        </a:xfrm>
        <a:prstGeom prst="rect">
          <a:avLst/>
        </a:prstGeom>
        <a:noFill/>
        <a:ln w="9525">
          <a:noFill/>
        </a:ln>
      </xdr:spPr>
    </xdr:pic>
    <xdr:clientData/>
  </xdr:oneCellAnchor>
  <xdr:twoCellAnchor editAs="oneCell">
    <xdr:from>
      <xdr:col>3</xdr:col>
      <xdr:colOff>76200</xdr:colOff>
      <xdr:row>2</xdr:row>
      <xdr:rowOff>15875</xdr:rowOff>
    </xdr:from>
    <xdr:to>
      <xdr:col>3</xdr:col>
      <xdr:colOff>636270</xdr:colOff>
      <xdr:row>2</xdr:row>
      <xdr:rowOff>539115</xdr:rowOff>
    </xdr:to>
    <xdr:pic>
      <xdr:nvPicPr>
        <xdr:cNvPr id="10" name="图片 2">
          <a:extLst>
            <a:ext uri="{FF2B5EF4-FFF2-40B4-BE49-F238E27FC236}">
              <a16:creationId xmlns:a16="http://schemas.microsoft.com/office/drawing/2014/main" id="{086EBEA3-D70F-48C4-BB91-81A832C13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43525" y="2568575"/>
          <a:ext cx="560070" cy="52324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</xdr:row>
      <xdr:rowOff>15875</xdr:rowOff>
    </xdr:from>
    <xdr:to>
      <xdr:col>3</xdr:col>
      <xdr:colOff>636270</xdr:colOff>
      <xdr:row>3</xdr:row>
      <xdr:rowOff>539115</xdr:rowOff>
    </xdr:to>
    <xdr:pic>
      <xdr:nvPicPr>
        <xdr:cNvPr id="11" name="图片 2">
          <a:extLst>
            <a:ext uri="{FF2B5EF4-FFF2-40B4-BE49-F238E27FC236}">
              <a16:creationId xmlns:a16="http://schemas.microsoft.com/office/drawing/2014/main" id="{1D94D62A-C7BD-45DD-9792-3FF2D09CC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343525" y="2568575"/>
          <a:ext cx="560070" cy="523240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158750</xdr:colOff>
      <xdr:row>4</xdr:row>
      <xdr:rowOff>28575</xdr:rowOff>
    </xdr:from>
    <xdr:to>
      <xdr:col>3</xdr:col>
      <xdr:colOff>606425</xdr:colOff>
      <xdr:row>4</xdr:row>
      <xdr:rowOff>538480</xdr:rowOff>
    </xdr:to>
    <xdr:pic>
      <xdr:nvPicPr>
        <xdr:cNvPr id="12" name="图片 20">
          <a:extLst>
            <a:ext uri="{FF2B5EF4-FFF2-40B4-BE49-F238E27FC236}">
              <a16:creationId xmlns:a16="http://schemas.microsoft.com/office/drawing/2014/main" id="{C77D5DD7-B76F-4341-93A6-226DE63C4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26075" y="3248025"/>
          <a:ext cx="447675" cy="509905"/>
        </a:xfrm>
        <a:prstGeom prst="rect">
          <a:avLst/>
        </a:prstGeom>
      </xdr:spPr>
    </xdr:pic>
    <xdr:clientData/>
  </xdr:twoCellAnchor>
  <xdr:twoCellAnchor editAs="oneCell">
    <xdr:from>
      <xdr:col>3</xdr:col>
      <xdr:colOff>158750</xdr:colOff>
      <xdr:row>5</xdr:row>
      <xdr:rowOff>28575</xdr:rowOff>
    </xdr:from>
    <xdr:to>
      <xdr:col>3</xdr:col>
      <xdr:colOff>606425</xdr:colOff>
      <xdr:row>5</xdr:row>
      <xdr:rowOff>538480</xdr:rowOff>
    </xdr:to>
    <xdr:pic>
      <xdr:nvPicPr>
        <xdr:cNvPr id="13" name="图片 20">
          <a:extLst>
            <a:ext uri="{FF2B5EF4-FFF2-40B4-BE49-F238E27FC236}">
              <a16:creationId xmlns:a16="http://schemas.microsoft.com/office/drawing/2014/main" id="{59CF4A3B-27BE-4E73-973A-AB4B43D21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426075" y="3248025"/>
          <a:ext cx="447675" cy="509905"/>
        </a:xfrm>
        <a:prstGeom prst="rect">
          <a:avLst/>
        </a:prstGeom>
      </xdr:spPr>
    </xdr:pic>
    <xdr:clientData/>
  </xdr:twoCellAnchor>
  <xdr:twoCellAnchor editAs="oneCell">
    <xdr:from>
      <xdr:col>3</xdr:col>
      <xdr:colOff>265654</xdr:colOff>
      <xdr:row>14</xdr:row>
      <xdr:rowOff>138468</xdr:rowOff>
    </xdr:from>
    <xdr:to>
      <xdr:col>3</xdr:col>
      <xdr:colOff>627529</xdr:colOff>
      <xdr:row>14</xdr:row>
      <xdr:rowOff>485370</xdr:rowOff>
    </xdr:to>
    <xdr:pic>
      <xdr:nvPicPr>
        <xdr:cNvPr id="15" name="图片 4">
          <a:extLst>
            <a:ext uri="{FF2B5EF4-FFF2-40B4-BE49-F238E27FC236}">
              <a16:creationId xmlns:a16="http://schemas.microsoft.com/office/drawing/2014/main" id="{12C53DE8-4AB7-4A45-94B1-CF948DFC0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974801" y="6906821"/>
          <a:ext cx="361875" cy="346902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373417</xdr:colOff>
      <xdr:row>16</xdr:row>
      <xdr:rowOff>55917</xdr:rowOff>
    </xdr:from>
    <xdr:to>
      <xdr:col>3</xdr:col>
      <xdr:colOff>974044</xdr:colOff>
      <xdr:row>16</xdr:row>
      <xdr:rowOff>582706</xdr:rowOff>
    </xdr:to>
    <xdr:pic>
      <xdr:nvPicPr>
        <xdr:cNvPr id="16" name="图片 5">
          <a:extLst>
            <a:ext uri="{FF2B5EF4-FFF2-40B4-BE49-F238E27FC236}">
              <a16:creationId xmlns:a16="http://schemas.microsoft.com/office/drawing/2014/main" id="{38F23A65-E140-40C8-BB03-BAEA45D61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082564" y="8124152"/>
          <a:ext cx="600627" cy="526789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327510</xdr:colOff>
      <xdr:row>17</xdr:row>
      <xdr:rowOff>78442</xdr:rowOff>
    </xdr:from>
    <xdr:to>
      <xdr:col>3</xdr:col>
      <xdr:colOff>795528</xdr:colOff>
      <xdr:row>17</xdr:row>
      <xdr:rowOff>515472</xdr:rowOff>
    </xdr:to>
    <xdr:pic>
      <xdr:nvPicPr>
        <xdr:cNvPr id="17" name="图片 6">
          <a:extLst>
            <a:ext uri="{FF2B5EF4-FFF2-40B4-BE49-F238E27FC236}">
              <a16:creationId xmlns:a16="http://schemas.microsoft.com/office/drawing/2014/main" id="{E2E50CDD-7854-4676-A46B-8A765AEB9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036657" y="8796618"/>
          <a:ext cx="468018" cy="437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334197</xdr:colOff>
      <xdr:row>15</xdr:row>
      <xdr:rowOff>118036</xdr:rowOff>
    </xdr:from>
    <xdr:to>
      <xdr:col>3</xdr:col>
      <xdr:colOff>818830</xdr:colOff>
      <xdr:row>15</xdr:row>
      <xdr:rowOff>537883</xdr:rowOff>
    </xdr:to>
    <xdr:pic>
      <xdr:nvPicPr>
        <xdr:cNvPr id="18" name="图片 8">
          <a:extLst>
            <a:ext uri="{FF2B5EF4-FFF2-40B4-BE49-F238E27FC236}">
              <a16:creationId xmlns:a16="http://schemas.microsoft.com/office/drawing/2014/main" id="{42570171-FB9C-4504-9570-FC0564A12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043344" y="7536330"/>
          <a:ext cx="484633" cy="41984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280988</xdr:colOff>
      <xdr:row>32</xdr:row>
      <xdr:rowOff>106362</xdr:rowOff>
    </xdr:from>
    <xdr:to>
      <xdr:col>3</xdr:col>
      <xdr:colOff>585788</xdr:colOff>
      <xdr:row>32</xdr:row>
      <xdr:rowOff>555307</xdr:rowOff>
    </xdr:to>
    <xdr:pic>
      <xdr:nvPicPr>
        <xdr:cNvPr id="19" name="图片 16">
          <a:extLst>
            <a:ext uri="{FF2B5EF4-FFF2-40B4-BE49-F238E27FC236}">
              <a16:creationId xmlns:a16="http://schemas.microsoft.com/office/drawing/2014/main" id="{F89278A6-9D89-4918-8B6F-232B386511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757863" y="19918362"/>
          <a:ext cx="304800" cy="448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97790</xdr:colOff>
      <xdr:row>36</xdr:row>
      <xdr:rowOff>130810</xdr:rowOff>
    </xdr:from>
    <xdr:to>
      <xdr:col>3</xdr:col>
      <xdr:colOff>591820</xdr:colOff>
      <xdr:row>36</xdr:row>
      <xdr:rowOff>589915</xdr:rowOff>
    </xdr:to>
    <xdr:pic>
      <xdr:nvPicPr>
        <xdr:cNvPr id="20" name="图片 31" descr="1577946218(1)">
          <a:extLst>
            <a:ext uri="{FF2B5EF4-FFF2-40B4-BE49-F238E27FC236}">
              <a16:creationId xmlns:a16="http://schemas.microsoft.com/office/drawing/2014/main" id="{9B45B673-D52E-4D66-B82A-A267461C3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574665" y="44669710"/>
          <a:ext cx="494030" cy="459105"/>
        </a:xfrm>
        <a:prstGeom prst="rect">
          <a:avLst/>
        </a:prstGeom>
      </xdr:spPr>
    </xdr:pic>
    <xdr:clientData/>
  </xdr:twoCellAnchor>
  <xdr:twoCellAnchor editAs="oneCell">
    <xdr:from>
      <xdr:col>3</xdr:col>
      <xdr:colOff>62865</xdr:colOff>
      <xdr:row>34</xdr:row>
      <xdr:rowOff>130175</xdr:rowOff>
    </xdr:from>
    <xdr:to>
      <xdr:col>3</xdr:col>
      <xdr:colOff>629920</xdr:colOff>
      <xdr:row>34</xdr:row>
      <xdr:rowOff>620395</xdr:rowOff>
    </xdr:to>
    <xdr:pic>
      <xdr:nvPicPr>
        <xdr:cNvPr id="21" name="图片 32" descr="1590154043(1)">
          <a:extLst>
            <a:ext uri="{FF2B5EF4-FFF2-40B4-BE49-F238E27FC236}">
              <a16:creationId xmlns:a16="http://schemas.microsoft.com/office/drawing/2014/main" id="{BBC124B6-86B0-4662-AD06-4F59B817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539740" y="43106975"/>
          <a:ext cx="567055" cy="490220"/>
        </a:xfrm>
        <a:prstGeom prst="rect">
          <a:avLst/>
        </a:prstGeom>
      </xdr:spPr>
    </xdr:pic>
    <xdr:clientData/>
  </xdr:twoCellAnchor>
  <xdr:oneCellAnchor>
    <xdr:from>
      <xdr:col>3</xdr:col>
      <xdr:colOff>62865</xdr:colOff>
      <xdr:row>35</xdr:row>
      <xdr:rowOff>130175</xdr:rowOff>
    </xdr:from>
    <xdr:ext cx="567055" cy="490220"/>
    <xdr:pic>
      <xdr:nvPicPr>
        <xdr:cNvPr id="22" name="图片 32" descr="1590154043(1)">
          <a:extLst>
            <a:ext uri="{FF2B5EF4-FFF2-40B4-BE49-F238E27FC236}">
              <a16:creationId xmlns:a16="http://schemas.microsoft.com/office/drawing/2014/main" id="{EDB1C063-A28B-46E9-A8C2-197C3F007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5539740" y="43888025"/>
          <a:ext cx="567055" cy="490220"/>
        </a:xfrm>
        <a:prstGeom prst="rect">
          <a:avLst/>
        </a:prstGeom>
      </xdr:spPr>
    </xdr:pic>
    <xdr:clientData/>
  </xdr:oneCellAnchor>
  <xdr:oneCellAnchor>
    <xdr:from>
      <xdr:col>3</xdr:col>
      <xdr:colOff>97790</xdr:colOff>
      <xdr:row>37</xdr:row>
      <xdr:rowOff>130810</xdr:rowOff>
    </xdr:from>
    <xdr:ext cx="494030" cy="459105"/>
    <xdr:pic>
      <xdr:nvPicPr>
        <xdr:cNvPr id="23" name="图片 31" descr="1577946218(1)">
          <a:extLst>
            <a:ext uri="{FF2B5EF4-FFF2-40B4-BE49-F238E27FC236}">
              <a16:creationId xmlns:a16="http://schemas.microsoft.com/office/drawing/2014/main" id="{DB1DBD0E-CD90-460A-B021-64D4C2972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574665" y="45374560"/>
          <a:ext cx="494030" cy="459105"/>
        </a:xfrm>
        <a:prstGeom prst="rect">
          <a:avLst/>
        </a:prstGeom>
      </xdr:spPr>
    </xdr:pic>
    <xdr:clientData/>
  </xdr:oneCellAnchor>
  <xdr:twoCellAnchor editAs="oneCell">
    <xdr:from>
      <xdr:col>3</xdr:col>
      <xdr:colOff>102644</xdr:colOff>
      <xdr:row>40</xdr:row>
      <xdr:rowOff>57111</xdr:rowOff>
    </xdr:from>
    <xdr:to>
      <xdr:col>3</xdr:col>
      <xdr:colOff>1183605</xdr:colOff>
      <xdr:row>40</xdr:row>
      <xdr:rowOff>607919</xdr:rowOff>
    </xdr:to>
    <xdr:pic>
      <xdr:nvPicPr>
        <xdr:cNvPr id="28" name="图片 52" descr="0XVOW)7XGR]1(J{9H6QY2BJ">
          <a:extLst>
            <a:ext uri="{FF2B5EF4-FFF2-40B4-BE49-F238E27FC236}">
              <a16:creationId xmlns:a16="http://schemas.microsoft.com/office/drawing/2014/main" id="{F5BC93BF-F432-40F5-B718-36FB9B4D6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811791" y="20900052"/>
          <a:ext cx="1080961" cy="550808"/>
        </a:xfrm>
        <a:prstGeom prst="rect">
          <a:avLst/>
        </a:prstGeom>
      </xdr:spPr>
    </xdr:pic>
    <xdr:clientData/>
  </xdr:twoCellAnchor>
  <xdr:twoCellAnchor editAs="oneCell">
    <xdr:from>
      <xdr:col>3</xdr:col>
      <xdr:colOff>291353</xdr:colOff>
      <xdr:row>31</xdr:row>
      <xdr:rowOff>112059</xdr:rowOff>
    </xdr:from>
    <xdr:to>
      <xdr:col>3</xdr:col>
      <xdr:colOff>795618</xdr:colOff>
      <xdr:row>31</xdr:row>
      <xdr:rowOff>540140</xdr:rowOff>
    </xdr:to>
    <xdr:pic>
      <xdr:nvPicPr>
        <xdr:cNvPr id="2" name="图片 8">
          <a:extLst>
            <a:ext uri="{FF2B5EF4-FFF2-40B4-BE49-F238E27FC236}">
              <a16:creationId xmlns:a16="http://schemas.microsoft.com/office/drawing/2014/main" id="{8FD343C6-F962-4E15-B07F-27B026E00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8669000"/>
          <a:ext cx="504265" cy="428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851E3-6ED6-4972-BC07-E72982CE1176}">
  <sheetPr>
    <pageSetUpPr fitToPage="1"/>
  </sheetPr>
  <dimension ref="A1:O63"/>
  <sheetViews>
    <sheetView tabSelected="1" topLeftCell="A24" zoomScaleNormal="100" workbookViewId="0">
      <selection activeCell="E47" sqref="E47"/>
    </sheetView>
  </sheetViews>
  <sheetFormatPr defaultColWidth="8.85546875" defaultRowHeight="15" x14ac:dyDescent="0.25"/>
  <cols>
    <col min="1" max="1" width="1" customWidth="1"/>
    <col min="2" max="2" width="12" customWidth="1"/>
    <col min="3" max="3" width="40" customWidth="1"/>
    <col min="4" max="4" width="8.28515625" customWidth="1"/>
    <col min="5" max="5" width="13.5703125" customWidth="1"/>
    <col min="6" max="6" width="9.7109375" customWidth="1"/>
    <col min="7" max="7" width="9.5703125" customWidth="1"/>
    <col min="8" max="8" width="14" customWidth="1"/>
    <col min="9" max="9" width="2" customWidth="1"/>
  </cols>
  <sheetData>
    <row r="1" spans="1:9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6"/>
      <c r="B3" s="26"/>
      <c r="C3" s="26"/>
      <c r="D3" s="26"/>
      <c r="E3" s="26"/>
      <c r="F3" s="26"/>
      <c r="G3" s="26"/>
      <c r="H3" s="26"/>
      <c r="I3" s="26"/>
    </row>
    <row r="4" spans="1:9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ht="15" customHeight="1" x14ac:dyDescent="0.35">
      <c r="A8" s="26"/>
      <c r="B8" s="122" t="s">
        <v>103</v>
      </c>
      <c r="C8" s="122"/>
      <c r="D8" s="122"/>
      <c r="E8" s="122"/>
      <c r="F8" s="122"/>
      <c r="G8" s="122"/>
      <c r="H8" s="122"/>
      <c r="I8" s="91"/>
    </row>
    <row r="9" spans="1:9" ht="15.75" customHeight="1" thickBot="1" x14ac:dyDescent="0.4">
      <c r="A9" s="26"/>
      <c r="B9" s="123"/>
      <c r="C9" s="123"/>
      <c r="D9" s="123"/>
      <c r="E9" s="123"/>
      <c r="F9" s="123"/>
      <c r="G9" s="123"/>
      <c r="H9" s="123"/>
      <c r="I9" s="91"/>
    </row>
    <row r="10" spans="1:9" ht="15.75" customHeight="1" thickTop="1" x14ac:dyDescent="0.5">
      <c r="A10" s="26"/>
      <c r="B10" s="27"/>
      <c r="C10" s="27"/>
      <c r="D10" s="27"/>
      <c r="E10" s="27"/>
      <c r="F10" s="27"/>
      <c r="G10" s="27"/>
      <c r="H10" s="27"/>
      <c r="I10" s="91"/>
    </row>
    <row r="11" spans="1:9" x14ac:dyDescent="0.25">
      <c r="A11" s="26"/>
      <c r="B11" s="6"/>
      <c r="C11" s="28" t="s">
        <v>21</v>
      </c>
      <c r="D11" s="26"/>
      <c r="E11" s="26"/>
      <c r="F11" s="26"/>
      <c r="G11" s="26"/>
      <c r="H11" s="26"/>
      <c r="I11" s="26"/>
    </row>
    <row r="12" spans="1:9" x14ac:dyDescent="0.25">
      <c r="A12" s="26"/>
      <c r="B12" s="12"/>
      <c r="C12" s="28" t="s">
        <v>22</v>
      </c>
      <c r="D12" s="26"/>
      <c r="E12" s="26"/>
      <c r="F12" s="26"/>
      <c r="G12" s="26"/>
      <c r="H12" s="26"/>
      <c r="I12" s="26"/>
    </row>
    <row r="13" spans="1:9" ht="15" customHeight="1" x14ac:dyDescent="0.25">
      <c r="A13" s="26"/>
      <c r="B13" s="13"/>
      <c r="C13" s="28" t="s">
        <v>14</v>
      </c>
      <c r="D13" s="26"/>
      <c r="E13" s="26"/>
      <c r="F13" s="26"/>
      <c r="G13" s="26"/>
      <c r="H13" s="26"/>
      <c r="I13" s="26"/>
    </row>
    <row r="14" spans="1:9" ht="15" customHeight="1" x14ac:dyDescent="0.25">
      <c r="A14" s="26"/>
      <c r="B14" s="11"/>
      <c r="C14" s="28" t="s">
        <v>13</v>
      </c>
      <c r="D14" s="26"/>
      <c r="E14" s="26"/>
      <c r="F14" s="26"/>
      <c r="G14" s="26"/>
      <c r="H14" s="26"/>
      <c r="I14" s="26"/>
    </row>
    <row r="15" spans="1:9" ht="15" customHeight="1" x14ac:dyDescent="0.25">
      <c r="A15" s="26"/>
      <c r="B15" s="18"/>
      <c r="C15" s="28" t="s">
        <v>20</v>
      </c>
      <c r="D15" s="26"/>
      <c r="E15" s="26"/>
      <c r="F15" s="26"/>
      <c r="G15" s="26"/>
      <c r="H15" s="26"/>
      <c r="I15" s="26"/>
    </row>
    <row r="16" spans="1:9" ht="15" customHeight="1" x14ac:dyDescent="0.25">
      <c r="A16" s="26"/>
      <c r="B16" s="26"/>
      <c r="C16" s="28"/>
      <c r="D16" s="26"/>
      <c r="E16" s="26"/>
      <c r="F16" s="26"/>
      <c r="G16" s="26"/>
      <c r="H16" s="26"/>
      <c r="I16" s="26"/>
    </row>
    <row r="17" spans="1:12" ht="16.5" customHeight="1" x14ac:dyDescent="0.25">
      <c r="A17" s="26"/>
      <c r="B17" s="1"/>
      <c r="C17" s="25" t="s">
        <v>41</v>
      </c>
      <c r="D17" s="15" t="s">
        <v>19</v>
      </c>
      <c r="E17" s="15" t="s">
        <v>6</v>
      </c>
      <c r="F17" s="15" t="s">
        <v>2</v>
      </c>
      <c r="G17" s="15" t="s">
        <v>3</v>
      </c>
      <c r="H17" s="19" t="s">
        <v>23</v>
      </c>
      <c r="I17" s="26"/>
    </row>
    <row r="18" spans="1:12" x14ac:dyDescent="0.25">
      <c r="A18" s="26"/>
      <c r="B18" s="1"/>
      <c r="C18" s="1"/>
      <c r="D18" s="22">
        <v>10</v>
      </c>
      <c r="E18" s="23">
        <v>10</v>
      </c>
      <c r="F18" s="23">
        <v>3</v>
      </c>
      <c r="G18" s="23">
        <v>3</v>
      </c>
      <c r="H18" s="16">
        <f>G18*F18</f>
        <v>9</v>
      </c>
      <c r="I18" s="26"/>
    </row>
    <row r="19" spans="1:12" ht="15.75" thickBot="1" x14ac:dyDescent="0.3">
      <c r="A19" s="26"/>
      <c r="B19" s="8" t="s">
        <v>5</v>
      </c>
      <c r="C19" s="8" t="s">
        <v>7</v>
      </c>
      <c r="D19" s="9" t="s">
        <v>8</v>
      </c>
      <c r="E19" s="9" t="s">
        <v>11</v>
      </c>
      <c r="F19" s="9" t="s">
        <v>9</v>
      </c>
      <c r="G19" s="9" t="s">
        <v>12</v>
      </c>
      <c r="H19" s="9" t="s">
        <v>10</v>
      </c>
      <c r="I19" s="26"/>
    </row>
    <row r="20" spans="1:12" ht="15.75" thickTop="1" x14ac:dyDescent="0.25">
      <c r="A20" s="26"/>
      <c r="B20" s="33" t="s">
        <v>25</v>
      </c>
      <c r="C20" s="10"/>
      <c r="D20" s="10"/>
      <c r="E20" s="3"/>
      <c r="F20" s="21"/>
      <c r="G20" s="10"/>
      <c r="H20" s="3"/>
      <c r="I20" s="26"/>
    </row>
    <row r="21" spans="1:12" x14ac:dyDescent="0.25">
      <c r="A21" s="26"/>
      <c r="B21" s="2" t="str">
        <f>IF($C$17="Bianco","RE1201-W",IF($C$17="Ral su cartella","RE1201-X"))</f>
        <v>RE1201-W</v>
      </c>
      <c r="C21" s="14" t="str">
        <f>IFERROR(VLOOKUP(B21,Dati!$B$1:$I$206,2,FALSE),"")</f>
        <v>P120 Cassonetto Bianco 9016</v>
      </c>
      <c r="D21" s="64">
        <f>IFERROR(VLOOKUP(B21,Dati!$B$2:$I$206,8,FALSE),"")</f>
        <v>36.200000000000003</v>
      </c>
      <c r="E21" s="3">
        <f>D21*(1-$E$18/100)</f>
        <v>32.580000000000005</v>
      </c>
      <c r="F21" s="3" t="s">
        <v>0</v>
      </c>
      <c r="G21" s="3">
        <f>F18</f>
        <v>3</v>
      </c>
      <c r="H21" s="3">
        <f t="shared" ref="H21:H27" si="0">E21*G21</f>
        <v>97.740000000000009</v>
      </c>
      <c r="I21" s="26"/>
    </row>
    <row r="22" spans="1:12" x14ac:dyDescent="0.25">
      <c r="A22" s="26"/>
      <c r="B22" s="2" t="str">
        <f>IF($C$17="Bianco","RE1202-W",IF($C$17="Ral su Cartella","RE1202-X"))</f>
        <v>RE1202-W</v>
      </c>
      <c r="C22" s="14" t="str">
        <f>IFERROR(VLOOKUP(B22,Dati!$B$1:$I$206,2,FALSE),"")</f>
        <v>P120 Cover bianca 9016</v>
      </c>
      <c r="D22" s="64">
        <f>IFERROR(VLOOKUP(B22,Dati!$B$2:$I$206,8,FALSE),"")</f>
        <v>25.94</v>
      </c>
      <c r="E22" s="3">
        <f t="shared" ref="E22:E28" si="1">D22*(1-$E$18/100)</f>
        <v>23.346</v>
      </c>
      <c r="F22" s="3" t="s">
        <v>0</v>
      </c>
      <c r="G22" s="3">
        <f>F18</f>
        <v>3</v>
      </c>
      <c r="H22" s="3">
        <f t="shared" si="0"/>
        <v>70.037999999999997</v>
      </c>
      <c r="I22" s="26"/>
    </row>
    <row r="23" spans="1:12" x14ac:dyDescent="0.25">
      <c r="A23" s="26"/>
      <c r="B23" s="87" t="str">
        <f>IF($C$17="Bianco","RE1218-W",IF($C$17="Ral su Cartella","RE1218-X"))</f>
        <v>RE1218-W</v>
      </c>
      <c r="C23" s="89" t="str">
        <f>IFERROR(VLOOKUP(B23,Dati!$B$1:$I$206,2,FALSE),"")</f>
        <v>P120 Kit Testate Bianche 9016</v>
      </c>
      <c r="D23" s="85">
        <f>IFERROR(VLOOKUP(B23,Dati!$B$2:$I$206,8,FALSE),"")</f>
        <v>75.03</v>
      </c>
      <c r="E23" s="85">
        <f t="shared" si="1"/>
        <v>67.527000000000001</v>
      </c>
      <c r="F23" s="85" t="s">
        <v>69</v>
      </c>
      <c r="G23" s="92">
        <v>1</v>
      </c>
      <c r="H23" s="3">
        <f t="shared" si="0"/>
        <v>67.527000000000001</v>
      </c>
      <c r="I23" s="26"/>
    </row>
    <row r="24" spans="1:12" x14ac:dyDescent="0.25">
      <c r="A24" s="26"/>
      <c r="B24" s="62" t="str">
        <f>Dati!B9</f>
        <v>VV15</v>
      </c>
      <c r="C24" s="89" t="str">
        <f>IFERROR(VLOOKUP(B24,Dati!$B$1:$I$206,2,FALSE),"")</f>
        <v>Set Staffa/testata M5*8</v>
      </c>
      <c r="D24" s="85">
        <f>IFERROR(VLOOKUP(B24,Dati!$B$2:$I$206,8,FALSE),"")</f>
        <v>0.42</v>
      </c>
      <c r="E24" s="85">
        <f t="shared" si="1"/>
        <v>0.378</v>
      </c>
      <c r="F24" s="85" t="s">
        <v>69</v>
      </c>
      <c r="G24" s="92">
        <v>1</v>
      </c>
      <c r="H24" s="3">
        <f t="shared" si="0"/>
        <v>0.378</v>
      </c>
      <c r="I24" s="26"/>
      <c r="K24" s="117"/>
    </row>
    <row r="25" spans="1:12" x14ac:dyDescent="0.25">
      <c r="A25" s="26"/>
      <c r="B25" s="62" t="str">
        <f>Dati!B10</f>
        <v>VV10</v>
      </c>
      <c r="C25" s="89" t="str">
        <f>IFERROR(VLOOKUP(B25,Dati!$B$1:$I$206,2,FALSE),"")</f>
        <v>Set 6 viti allum 3,5*16 testata/cassonetto</v>
      </c>
      <c r="D25" s="85">
        <f>IFERROR(VLOOKUP(B25,Dati!$B$2:$I$206,8,FALSE),"")</f>
        <v>0.84</v>
      </c>
      <c r="E25" s="85">
        <f t="shared" si="1"/>
        <v>0.75600000000000001</v>
      </c>
      <c r="F25" s="85" t="s">
        <v>69</v>
      </c>
      <c r="G25" s="92">
        <v>1</v>
      </c>
      <c r="H25" s="3">
        <f t="shared" si="0"/>
        <v>0.75600000000000001</v>
      </c>
      <c r="I25" s="26"/>
      <c r="K25" s="117"/>
      <c r="L25" s="117"/>
    </row>
    <row r="26" spans="1:12" x14ac:dyDescent="0.25">
      <c r="A26" s="26"/>
      <c r="B26" s="62" t="str">
        <f>Dati!B11</f>
        <v>VV41</v>
      </c>
      <c r="C26" s="89" t="str">
        <f>IFERROR(VLOOKUP(B26,Dati!$B$1:$I$206,2,FALSE),"")</f>
        <v>Set 4 viti M5*10 staffe/testata</v>
      </c>
      <c r="D26" s="85">
        <f>IFERROR(VLOOKUP(B26,Dati!$B$2:$I$206,8,FALSE),"")</f>
        <v>0.56000000000000005</v>
      </c>
      <c r="E26" s="85">
        <f t="shared" si="1"/>
        <v>0.50400000000000011</v>
      </c>
      <c r="F26" s="85" t="s">
        <v>69</v>
      </c>
      <c r="G26" s="92">
        <v>1</v>
      </c>
      <c r="H26" s="3">
        <f t="shared" si="0"/>
        <v>0.50400000000000011</v>
      </c>
      <c r="I26" s="26"/>
      <c r="K26" s="117"/>
      <c r="L26" s="117"/>
    </row>
    <row r="27" spans="1:12" x14ac:dyDescent="0.25">
      <c r="A27" s="26"/>
      <c r="B27" s="62" t="str">
        <f>Dati!B12</f>
        <v>VV16</v>
      </c>
      <c r="C27" s="89" t="str">
        <f>IFERROR(VLOOKUP(B27,Dati!$B$1:$I$206,2,FALSE),"")</f>
        <v>Set 2 viti M4*8 cover/testata</v>
      </c>
      <c r="D27" s="85">
        <f>IFERROR(VLOOKUP(B27,Dati!$B$2:$I$206,8,FALSE),"")</f>
        <v>0.28000000000000003</v>
      </c>
      <c r="E27" s="85">
        <f t="shared" si="1"/>
        <v>0.25200000000000006</v>
      </c>
      <c r="F27" s="85" t="s">
        <v>69</v>
      </c>
      <c r="G27" s="92">
        <v>1</v>
      </c>
      <c r="H27" s="3">
        <f t="shared" si="0"/>
        <v>0.25200000000000006</v>
      </c>
      <c r="I27" s="26"/>
      <c r="K27" s="117"/>
    </row>
    <row r="28" spans="1:12" x14ac:dyDescent="0.25">
      <c r="A28" s="26"/>
      <c r="B28" s="62" t="str">
        <f>Dati!B13</f>
        <v>RESP5-7</v>
      </c>
      <c r="C28" s="89" t="str">
        <f>IFERROR(VLOOKUP(B28,Dati!$B$1:$I$206,2,FALSE),"")</f>
        <v>Spazzolino 5 x 7 mm</v>
      </c>
      <c r="D28" s="85">
        <f>IFERROR(VLOOKUP(B28,Dati!$B$2:$I$206,8,FALSE),"")</f>
        <v>0.93</v>
      </c>
      <c r="E28" s="85">
        <f t="shared" si="1"/>
        <v>0.83700000000000008</v>
      </c>
      <c r="F28" s="85" t="s">
        <v>0</v>
      </c>
      <c r="G28" s="85">
        <f>F18</f>
        <v>3</v>
      </c>
      <c r="H28" s="3">
        <f>E28*G28</f>
        <v>2.5110000000000001</v>
      </c>
      <c r="I28" s="26"/>
    </row>
    <row r="29" spans="1:12" x14ac:dyDescent="0.25">
      <c r="A29" s="26"/>
      <c r="B29" s="32" t="s">
        <v>26</v>
      </c>
      <c r="C29" s="14" t="str">
        <f>IFERROR(VLOOKUP(B29,Dati!$A$2:$H$33,2,FALSE),"")</f>
        <v/>
      </c>
      <c r="D29" s="64" t="str">
        <f>IFERROR(VLOOKUP(B29,Dati!$B$2:$I$206,8,FALSE),"")</f>
        <v/>
      </c>
      <c r="E29" s="3"/>
      <c r="F29" s="3"/>
      <c r="G29" s="3"/>
      <c r="H29" s="3"/>
      <c r="I29" s="26"/>
    </row>
    <row r="30" spans="1:12" x14ac:dyDescent="0.25">
      <c r="A30" s="26"/>
      <c r="B30" s="62" t="str">
        <f>Dati!B15</f>
        <v>RTU-70</v>
      </c>
      <c r="C30" s="14" t="str">
        <f>IFERROR(VLOOKUP(B30,Dati!$B$1:$I$206,2,FALSE),"")</f>
        <v>Tubo liscio in ferro zincato da 70 mm</v>
      </c>
      <c r="D30" s="64">
        <f>IFERROR(VLOOKUP(B30,Dati!$B$2:$I$206,8,FALSE),"")</f>
        <v>22.21</v>
      </c>
      <c r="E30" s="3">
        <f t="shared" ref="E30:E45" si="2">D30*(1-$E$18/100)</f>
        <v>19.989000000000001</v>
      </c>
      <c r="F30" s="3" t="s">
        <v>0</v>
      </c>
      <c r="G30" s="3">
        <f>F18</f>
        <v>3</v>
      </c>
      <c r="H30" s="3">
        <f>E30*G30</f>
        <v>59.966999999999999</v>
      </c>
      <c r="I30" s="26"/>
    </row>
    <row r="31" spans="1:12" x14ac:dyDescent="0.25">
      <c r="A31" s="26"/>
      <c r="B31" s="62" t="str">
        <f>Dati!B16</f>
        <v>RE12517</v>
      </c>
      <c r="C31" s="14" t="str">
        <f>IFERROR(VLOOKUP(B31,Dati!$B$1:$I$206,2,FALSE),"")</f>
        <v>Calotta con perno, tubo da 70 mm</v>
      </c>
      <c r="D31" s="64">
        <f>IFERROR(VLOOKUP(B31,Dati!$B$2:$I$206,8,FALSE),"")</f>
        <v>5.94</v>
      </c>
      <c r="E31" s="3">
        <f t="shared" ref="E31:E34" si="3">D31*(1-$E$18/100)</f>
        <v>5.3460000000000001</v>
      </c>
      <c r="F31" s="10" t="s">
        <v>1</v>
      </c>
      <c r="G31" s="93">
        <v>1</v>
      </c>
      <c r="H31" s="3">
        <f t="shared" ref="H31:H36" si="4">E31*G31</f>
        <v>5.3460000000000001</v>
      </c>
      <c r="I31" s="26"/>
    </row>
    <row r="32" spans="1:12" x14ac:dyDescent="0.25">
      <c r="A32" s="26"/>
      <c r="B32" s="62" t="str">
        <f>Dati!B17</f>
        <v>RE12537</v>
      </c>
      <c r="C32" s="14" t="str">
        <f>IFERROR(VLOOKUP(B32,Dati!$B$1:$I$206,2,FALSE),"")</f>
        <v>Corona motore 45 mm, tubo da 70 mm</v>
      </c>
      <c r="D32" s="64">
        <f>IFERROR(VLOOKUP(B32,Dati!$B$2:$I$206,8,FALSE),"")</f>
        <v>5.37</v>
      </c>
      <c r="E32" s="3">
        <f t="shared" si="3"/>
        <v>4.8330000000000002</v>
      </c>
      <c r="F32" s="10" t="s">
        <v>1</v>
      </c>
      <c r="G32" s="93">
        <v>1</v>
      </c>
      <c r="H32" s="3">
        <f t="shared" si="4"/>
        <v>4.8330000000000002</v>
      </c>
      <c r="I32" s="26"/>
    </row>
    <row r="33" spans="1:15" x14ac:dyDescent="0.25">
      <c r="A33" s="26"/>
      <c r="B33" s="113" t="s">
        <v>113</v>
      </c>
      <c r="C33" s="89" t="str">
        <f>IFERROR(VLOOKUP(B33,Dati!$B$1:$I$206,2,FALSE),"")</f>
        <v>Adattatore motore 45 mm, tubo da 70 mm</v>
      </c>
      <c r="D33" s="85">
        <f>IFERROR(VLOOKUP(B33,Dati!$B$2:$I$206,8,FALSE),"")</f>
        <v>2.63</v>
      </c>
      <c r="E33" s="3">
        <f t="shared" ref="E33" si="5">D33*(1-$E$18/100)</f>
        <v>2.367</v>
      </c>
      <c r="F33" s="10" t="s">
        <v>1</v>
      </c>
      <c r="G33" s="93">
        <v>1</v>
      </c>
      <c r="H33" s="3">
        <f t="shared" si="4"/>
        <v>2.367</v>
      </c>
      <c r="I33" s="26"/>
    </row>
    <row r="34" spans="1:15" x14ac:dyDescent="0.25">
      <c r="A34" s="26"/>
      <c r="B34" s="62" t="str">
        <f>Dati!B19</f>
        <v>VV50</v>
      </c>
      <c r="C34" s="14" t="str">
        <f>IFERROR(VLOOKUP(B34,Dati!$B$1:$I$206,2,FALSE),"")</f>
        <v>Set 2 viti 3,9*15 motore/supporto</v>
      </c>
      <c r="D34" s="64">
        <f>IFERROR(VLOOKUP(B34,Dati!$B$2:$I$206,8,FALSE),"")</f>
        <v>0.2</v>
      </c>
      <c r="E34" s="3">
        <f t="shared" si="3"/>
        <v>0.18000000000000002</v>
      </c>
      <c r="F34" s="10" t="s">
        <v>1</v>
      </c>
      <c r="G34" s="93">
        <v>1</v>
      </c>
      <c r="H34" s="3">
        <f t="shared" si="4"/>
        <v>0.18000000000000002</v>
      </c>
      <c r="I34" s="26"/>
    </row>
    <row r="35" spans="1:15" x14ac:dyDescent="0.25">
      <c r="A35" s="26"/>
      <c r="B35" s="62" t="s">
        <v>132</v>
      </c>
      <c r="C35" s="14" t="str">
        <f>IFERROR(VLOOKUP(B35,Dati!$B$1:$I$206,2,FALSE),"")</f>
        <v>Tubo pvc diam 7 mm</v>
      </c>
      <c r="D35" s="64">
        <f>IFERROR(VLOOKUP(B35,Dati!$B$2:$I$206,8,FALSE),"")</f>
        <v>1.56</v>
      </c>
      <c r="E35" s="3">
        <f t="shared" ref="E35" si="6">D35*(1-$E$18/100)</f>
        <v>1.4040000000000001</v>
      </c>
      <c r="F35" s="10" t="s">
        <v>0</v>
      </c>
      <c r="G35" s="93">
        <f>F18</f>
        <v>3</v>
      </c>
      <c r="H35" s="3">
        <f t="shared" si="4"/>
        <v>4.2120000000000006</v>
      </c>
      <c r="I35" s="26"/>
    </row>
    <row r="36" spans="1:15" x14ac:dyDescent="0.25">
      <c r="A36" s="26"/>
      <c r="B36" s="2" t="str">
        <f>IFERROR(VLOOKUP(C36,Dati!$B$49:$D$56,2,FALSE),"")</f>
        <v>M3510M</v>
      </c>
      <c r="C36" s="115" t="s">
        <v>72</v>
      </c>
      <c r="D36" s="85">
        <f>IFERROR(VLOOKUP(C36,Dati!$B$49:$D$56,3,FALSE),"")</f>
        <v>63.55</v>
      </c>
      <c r="E36" s="3">
        <f t="shared" si="2"/>
        <v>57.195</v>
      </c>
      <c r="F36" s="10" t="s">
        <v>1</v>
      </c>
      <c r="G36" s="93">
        <v>1</v>
      </c>
      <c r="H36" s="3">
        <f t="shared" si="4"/>
        <v>57.195</v>
      </c>
      <c r="I36" s="26"/>
    </row>
    <row r="37" spans="1:15" x14ac:dyDescent="0.25">
      <c r="A37" s="26"/>
      <c r="B37" s="2">
        <f>IFERROR(VLOOKUP(C37,Dati!$B$49:$D$66,2,FALSE),"")</f>
        <v>0</v>
      </c>
      <c r="C37" s="63" t="s">
        <v>45</v>
      </c>
      <c r="D37" s="64">
        <f>IFERROR(VLOOKUP(C37,Dati!$B$49:$D$66,3,FALSE),"")</f>
        <v>0</v>
      </c>
      <c r="E37" s="3">
        <f t="shared" si="2"/>
        <v>0</v>
      </c>
      <c r="F37" s="10" t="s">
        <v>1</v>
      </c>
      <c r="G37" s="93">
        <v>1</v>
      </c>
      <c r="H37" s="3">
        <f t="shared" ref="H37:H53" si="7">E37*G37</f>
        <v>0</v>
      </c>
      <c r="I37" s="26"/>
    </row>
    <row r="38" spans="1:15" x14ac:dyDescent="0.25">
      <c r="A38" s="26"/>
      <c r="B38" s="32" t="s">
        <v>27</v>
      </c>
      <c r="C38" s="14" t="str">
        <f>IFERROR(VLOOKUP(B38,Dati!$B$1:$I$206,2,FALSE),"")</f>
        <v/>
      </c>
      <c r="D38" s="64" t="str">
        <f>IFERROR(VLOOKUP(B38,Dati!$B$2:$I$206,8,FALSE),"")</f>
        <v/>
      </c>
      <c r="E38" s="3"/>
      <c r="F38" s="10"/>
      <c r="G38" s="10"/>
      <c r="H38" s="3"/>
      <c r="I38" s="26"/>
    </row>
    <row r="39" spans="1:15" x14ac:dyDescent="0.25">
      <c r="A39" s="26"/>
      <c r="B39" s="5" t="str">
        <f>IF($C$17="Bianco","RE1230-W",IF($C$17="Ral su Cartella","RE1230-X"))</f>
        <v>RE1230-W</v>
      </c>
      <c r="C39" s="14" t="str">
        <f>IFERROR(VLOOKUP(B39,Dati!$B$1:$I$206,2,FALSE),"")</f>
        <v>P120 Terminale Bianco 9016</v>
      </c>
      <c r="D39" s="64">
        <f>IFERROR(VLOOKUP(B39,Dati!$B$2:$I$206,8,FALSE),"")</f>
        <v>21.91</v>
      </c>
      <c r="E39" s="3">
        <f t="shared" si="2"/>
        <v>19.719000000000001</v>
      </c>
      <c r="F39" s="10" t="s">
        <v>0</v>
      </c>
      <c r="G39" s="10">
        <f>F18</f>
        <v>3</v>
      </c>
      <c r="H39" s="3">
        <f>E39*G39</f>
        <v>59.157000000000004</v>
      </c>
      <c r="I39" s="26"/>
    </row>
    <row r="40" spans="1:15" x14ac:dyDescent="0.25">
      <c r="A40" s="26"/>
      <c r="B40" s="5" t="str">
        <f>IF($C$17="Bianco","RE1236-W",IF($C$17="Ral su Cartella","RE1236-X"))</f>
        <v>RE1236-W</v>
      </c>
      <c r="C40" s="14" t="str">
        <f>IFERROR(VLOOKUP(B40,Dati!$B$1:$I$206,2,FALSE),"")</f>
        <v>P120 Scivoli Zip Bianchi 9016</v>
      </c>
      <c r="D40" s="64">
        <f>IFERROR(VLOOKUP(B40,Dati!$B$2:$I$206,8,FALSE),"")</f>
        <v>4.38</v>
      </c>
      <c r="E40" s="3">
        <f t="shared" ref="E40:E42" si="8">D40*(1-$E$18/100)</f>
        <v>3.9420000000000002</v>
      </c>
      <c r="F40" s="10" t="s">
        <v>69</v>
      </c>
      <c r="G40" s="93">
        <v>1</v>
      </c>
      <c r="H40" s="3">
        <f t="shared" si="7"/>
        <v>3.9420000000000002</v>
      </c>
      <c r="I40" s="26"/>
    </row>
    <row r="41" spans="1:15" x14ac:dyDescent="0.25">
      <c r="A41" s="26"/>
      <c r="B41" s="5" t="str">
        <f>Dati!B40</f>
        <v>VV31</v>
      </c>
      <c r="C41" s="14" t="str">
        <f>IFERROR(VLOOKUP(B41,Dati!$B$1:$I$206,2,FALSE),"")</f>
        <v>Set 4 viti 3*12 scivoli/terminale</v>
      </c>
      <c r="D41" s="64">
        <f>IFERROR(VLOOKUP(B41,Dati!$B$2:$I$206,8,FALSE),"")</f>
        <v>0.8</v>
      </c>
      <c r="E41" s="3">
        <f t="shared" si="8"/>
        <v>0.72000000000000008</v>
      </c>
      <c r="F41" s="10" t="s">
        <v>69</v>
      </c>
      <c r="G41" s="93">
        <v>1</v>
      </c>
      <c r="H41" s="3">
        <f t="shared" si="7"/>
        <v>0.72000000000000008</v>
      </c>
      <c r="I41" s="26"/>
    </row>
    <row r="42" spans="1:15" x14ac:dyDescent="0.25">
      <c r="A42" s="26"/>
      <c r="B42" s="5" t="str">
        <f>Dati!B39</f>
        <v>VV32</v>
      </c>
      <c r="C42" s="14" t="str">
        <f>IFERROR(VLOOKUP(B42,Dati!$B$1:$I$206,2,FALSE),"")</f>
        <v>Set 4 viti 3*10 scivoli/terminale</v>
      </c>
      <c r="D42" s="64">
        <f>IFERROR(VLOOKUP(B42,Dati!$B$2:$I$206,8,FALSE),"")</f>
        <v>0.8</v>
      </c>
      <c r="E42" s="3">
        <f t="shared" si="8"/>
        <v>0.72000000000000008</v>
      </c>
      <c r="F42" s="10" t="s">
        <v>69</v>
      </c>
      <c r="G42" s="93">
        <v>1</v>
      </c>
      <c r="H42" s="3">
        <f t="shared" si="7"/>
        <v>0.72000000000000008</v>
      </c>
      <c r="I42" s="26"/>
      <c r="O42" s="116"/>
    </row>
    <row r="43" spans="1:15" x14ac:dyDescent="0.25">
      <c r="A43" s="26"/>
      <c r="B43" s="5" t="str">
        <f>Dati!B42</f>
        <v>RE1233</v>
      </c>
      <c r="C43" s="14" t="str">
        <f>IFERROR(VLOOKUP(B43,Dati!$B$1:$I$206,2,FALSE),"")</f>
        <v>Peso quadro da 20 mm, 64 cm</v>
      </c>
      <c r="D43" s="64">
        <f>IFERROR(VLOOKUP(B43,Dati!$B$2:$I$206,8,FALSE),"")</f>
        <v>18.75</v>
      </c>
      <c r="E43" s="3">
        <f t="shared" si="2"/>
        <v>16.875</v>
      </c>
      <c r="F43" s="10" t="s">
        <v>1</v>
      </c>
      <c r="G43" s="10">
        <f>(F18-0.6)/0.8</f>
        <v>2.9999999999999996</v>
      </c>
      <c r="H43" s="3">
        <f t="shared" si="7"/>
        <v>50.624999999999993</v>
      </c>
      <c r="I43" s="26"/>
    </row>
    <row r="44" spans="1:15" x14ac:dyDescent="0.25">
      <c r="A44" s="26"/>
      <c r="B44" s="5" t="s">
        <v>132</v>
      </c>
      <c r="C44" s="14" t="str">
        <f>IFERROR(VLOOKUP(B44,Dati!$B$1:$I$206,2,FALSE),"")</f>
        <v>Tubo pvc diam 7 mm</v>
      </c>
      <c r="D44" s="64">
        <f>IFERROR(VLOOKUP(B44,Dati!$B$2:$I$206,8,FALSE),"")</f>
        <v>1.56</v>
      </c>
      <c r="E44" s="3">
        <f t="shared" ref="E44" si="9">D44*(1-$E$18/100)</f>
        <v>1.4040000000000001</v>
      </c>
      <c r="F44" s="10" t="s">
        <v>0</v>
      </c>
      <c r="G44" s="10">
        <f>F18</f>
        <v>3</v>
      </c>
      <c r="H44" s="3">
        <f t="shared" si="7"/>
        <v>4.2120000000000006</v>
      </c>
      <c r="I44" s="26"/>
    </row>
    <row r="45" spans="1:15" x14ac:dyDescent="0.25">
      <c r="A45" s="26"/>
      <c r="B45" s="5" t="str">
        <f>Dati!B43</f>
        <v>RE1038</v>
      </c>
      <c r="C45" s="14" t="str">
        <f>IFERROR(VLOOKUP(B45,Dati!$B$1:$I$206,2,FALSE),"")</f>
        <v>Profilo Antigoccia Nero</v>
      </c>
      <c r="D45" s="64">
        <f>IFERROR(VLOOKUP(B45,Dati!$B$2:$I$206,8,FALSE),"")</f>
        <v>3.69</v>
      </c>
      <c r="E45" s="3">
        <f t="shared" si="2"/>
        <v>3.3210000000000002</v>
      </c>
      <c r="F45" s="10" t="s">
        <v>0</v>
      </c>
      <c r="G45" s="10">
        <f>F18</f>
        <v>3</v>
      </c>
      <c r="H45" s="3">
        <f t="shared" si="7"/>
        <v>9.963000000000001</v>
      </c>
      <c r="I45" s="26"/>
    </row>
    <row r="46" spans="1:15" x14ac:dyDescent="0.25">
      <c r="A46" s="26"/>
      <c r="B46" s="32" t="s">
        <v>28</v>
      </c>
      <c r="C46" s="14" t="str">
        <f>IFERROR(VLOOKUP(B46,Dati!$B$1:$I$206,2,FALSE),"")</f>
        <v/>
      </c>
      <c r="D46" s="64" t="str">
        <f>IFERROR(VLOOKUP(B46,Dati!$B$2:$I$206,8,FALSE),"")</f>
        <v/>
      </c>
      <c r="E46" s="3"/>
      <c r="F46" s="10"/>
      <c r="G46" s="10"/>
      <c r="H46" s="3"/>
      <c r="I46" s="26"/>
    </row>
    <row r="47" spans="1:15" x14ac:dyDescent="0.25">
      <c r="A47" s="26"/>
      <c r="B47" s="5" t="str">
        <f>IF($C$17="Bianco","RE1220-W",IF($C$17="Ral su Cartella","RE1220-X"))</f>
        <v>RE1220-W</v>
      </c>
      <c r="C47" s="14" t="str">
        <f>IFERROR(VLOOKUP(B47,Dati!$B$1:$I$206,2,FALSE),"")</f>
        <v>P120 Guida Zip Bianca 9016</v>
      </c>
      <c r="D47" s="64">
        <f>IFERROR(VLOOKUP(B47,Dati!$B$2:$I$206,8,FALSE),"")</f>
        <v>14.36</v>
      </c>
      <c r="E47" s="3">
        <f>D47*(1-$E$18/100)</f>
        <v>12.923999999999999</v>
      </c>
      <c r="F47" s="10" t="s">
        <v>0</v>
      </c>
      <c r="G47" s="10">
        <f>G18*2</f>
        <v>6</v>
      </c>
      <c r="H47" s="3">
        <f t="shared" si="7"/>
        <v>77.543999999999997</v>
      </c>
      <c r="I47" s="26"/>
      <c r="L47" s="117"/>
    </row>
    <row r="48" spans="1:15" x14ac:dyDescent="0.25">
      <c r="A48" s="26"/>
      <c r="B48" s="5" t="str">
        <f>IF($C$17="Bianco","RE1221-W",IF($C$17="Ral su Cartella","RE1221-X"))</f>
        <v>RE1221-W</v>
      </c>
      <c r="C48" s="14" t="str">
        <f>IFERROR(VLOOKUP(B48,Dati!$B$1:$I$206,2,FALSE),"")</f>
        <v>P120 Cover Guida Zip Bianca 9016</v>
      </c>
      <c r="D48" s="64">
        <f>IFERROR(VLOOKUP(B48,Dati!$B$2:$I$206,8,FALSE),"")</f>
        <v>4.92</v>
      </c>
      <c r="E48" s="3">
        <f>D48*(1-$E$18/100)</f>
        <v>4.4279999999999999</v>
      </c>
      <c r="F48" s="10" t="s">
        <v>0</v>
      </c>
      <c r="G48" s="10">
        <f>G18*2</f>
        <v>6</v>
      </c>
      <c r="H48" s="3">
        <f t="shared" si="7"/>
        <v>26.567999999999998</v>
      </c>
      <c r="I48" s="26"/>
    </row>
    <row r="49" spans="1:9" x14ac:dyDescent="0.25">
      <c r="A49" s="26"/>
      <c r="B49" s="5" t="str">
        <f>IF($C$17="Bianco","RE1225-W",IF($C$17="Ral su Cartella","RE1225-X"))</f>
        <v>RE1225-W</v>
      </c>
      <c r="C49" s="14" t="str">
        <f>IFERROR(VLOOKUP(B49,Dati!$B$1:$I$206,2,FALSE),"")</f>
        <v>P120 Chiusura guida Bianca 9016</v>
      </c>
      <c r="D49" s="64">
        <f>IFERROR(VLOOKUP(B49,Dati!$B$2:$I$206,8,FALSE),"")</f>
        <v>1.24</v>
      </c>
      <c r="E49" s="3">
        <f t="shared" ref="E49" si="10">D49*(1-$E$18/100)</f>
        <v>1.1160000000000001</v>
      </c>
      <c r="F49" s="10" t="s">
        <v>0</v>
      </c>
      <c r="G49" s="10">
        <f>G18*2</f>
        <v>6</v>
      </c>
      <c r="H49" s="3">
        <f t="shared" si="7"/>
        <v>6.6960000000000006</v>
      </c>
      <c r="I49" s="26"/>
    </row>
    <row r="50" spans="1:9" x14ac:dyDescent="0.25">
      <c r="A50" s="26"/>
      <c r="B50" s="5" t="str">
        <f>Dati!B27</f>
        <v>RE1222</v>
      </c>
      <c r="C50" s="14" t="str">
        <f>IFERROR(VLOOKUP(B50,Dati!$B$1:$I$206,2,FALSE),"")</f>
        <v>Guida Zip in Nylon</v>
      </c>
      <c r="D50" s="64">
        <f>IFERROR(VLOOKUP(B50,Dati!$B$2:$I$206,8,FALSE),"")</f>
        <v>5.56</v>
      </c>
      <c r="E50" s="3">
        <f t="shared" ref="E50:E53" si="11">D50*(1-$E$18/100)</f>
        <v>5.0039999999999996</v>
      </c>
      <c r="F50" s="10" t="s">
        <v>0</v>
      </c>
      <c r="G50" s="10">
        <f>G18*2</f>
        <v>6</v>
      </c>
      <c r="H50" s="3">
        <f>E50*G50</f>
        <v>30.023999999999997</v>
      </c>
      <c r="I50" s="26"/>
    </row>
    <row r="51" spans="1:9" x14ac:dyDescent="0.25">
      <c r="A51" s="26"/>
      <c r="B51" s="5" t="str">
        <f>Dati!B31</f>
        <v>RE1023</v>
      </c>
      <c r="C51" s="14" t="str">
        <f>IFERROR(VLOOKUP(B51,Dati!$B$1:$I$206,2,FALSE),"")</f>
        <v>Inserto Zip</v>
      </c>
      <c r="D51" s="64">
        <f>IFERROR(VLOOKUP(B51,Dati!$B$2:$I$206,8,FALSE),"")</f>
        <v>7.04</v>
      </c>
      <c r="E51" s="3">
        <f t="shared" si="11"/>
        <v>6.3360000000000003</v>
      </c>
      <c r="F51" s="10" t="s">
        <v>24</v>
      </c>
      <c r="G51" s="93">
        <v>1</v>
      </c>
      <c r="H51" s="3">
        <f>E51*G51</f>
        <v>6.3360000000000003</v>
      </c>
      <c r="I51" s="26"/>
    </row>
    <row r="52" spans="1:9" x14ac:dyDescent="0.25">
      <c r="A52" s="26"/>
      <c r="B52" s="5" t="str">
        <f>Dati!B33</f>
        <v>RE1021-S</v>
      </c>
      <c r="C52" s="14" t="str">
        <f>IFERROR(VLOOKUP(B52,Dati!$B$1:$I$206,2,FALSE),"")</f>
        <v>Molle in acciaio Inox</v>
      </c>
      <c r="D52" s="64">
        <f>IFERROR(VLOOKUP(B52,Dati!$B$2:$I$206,8,FALSE),"")</f>
        <v>1.76</v>
      </c>
      <c r="E52" s="3">
        <f t="shared" si="11"/>
        <v>1.5840000000000001</v>
      </c>
      <c r="F52" s="10" t="s">
        <v>69</v>
      </c>
      <c r="G52" s="10">
        <f>G18*2</f>
        <v>6</v>
      </c>
      <c r="H52" s="3">
        <f t="shared" si="7"/>
        <v>9.5040000000000013</v>
      </c>
      <c r="I52" s="26"/>
    </row>
    <row r="53" spans="1:9" x14ac:dyDescent="0.25">
      <c r="A53" s="26"/>
      <c r="B53" s="5" t="str">
        <f>IF($C$17="Bianco","RE1226-W",IF($C$17="Ral su Cartella","RE1226-X"))</f>
        <v>RE1226-W</v>
      </c>
      <c r="C53" s="14" t="str">
        <f>IFERROR(VLOOKUP(B53,Dati!$B$1:$I$206,2,FALSE),"")</f>
        <v>Tappi Guida Zip Bianchi</v>
      </c>
      <c r="D53" s="64">
        <f>IFERROR(VLOOKUP(B53,Dati!$B$2:$I$206,8,FALSE),"")</f>
        <v>2.3199999999999998</v>
      </c>
      <c r="E53" s="3">
        <f t="shared" si="11"/>
        <v>2.0880000000000001</v>
      </c>
      <c r="F53" s="10" t="s">
        <v>24</v>
      </c>
      <c r="G53" s="93">
        <v>1</v>
      </c>
      <c r="H53" s="3">
        <f t="shared" si="7"/>
        <v>2.0880000000000001</v>
      </c>
      <c r="I53" s="26"/>
    </row>
    <row r="54" spans="1:9" x14ac:dyDescent="0.25">
      <c r="A54" s="26"/>
      <c r="B54" s="14"/>
      <c r="C54" s="14"/>
      <c r="D54" s="3"/>
      <c r="E54" s="3"/>
      <c r="F54" s="10"/>
      <c r="G54" s="10"/>
      <c r="H54" s="10"/>
      <c r="I54" s="26"/>
    </row>
    <row r="55" spans="1:9" ht="15.75" thickBot="1" x14ac:dyDescent="0.3">
      <c r="A55" s="26"/>
      <c r="B55" s="5"/>
      <c r="C55" s="1"/>
      <c r="D55" s="2"/>
      <c r="E55" s="4"/>
      <c r="F55" s="124" t="s">
        <v>15</v>
      </c>
      <c r="G55" s="124"/>
      <c r="H55" s="31">
        <f>SUM(H20:H54)</f>
        <v>661.90500000000009</v>
      </c>
      <c r="I55" s="26"/>
    </row>
    <row r="56" spans="1:9" ht="15.75" thickTop="1" x14ac:dyDescent="0.25">
      <c r="A56" s="26"/>
      <c r="B56" s="1"/>
      <c r="C56" s="1"/>
      <c r="D56" s="2"/>
      <c r="E56" s="2"/>
      <c r="F56" s="125" t="s">
        <v>16</v>
      </c>
      <c r="G56" s="125"/>
      <c r="H56" s="30">
        <f>IF(H18&gt;=1,H55/H18,H55*H18)</f>
        <v>73.545000000000016</v>
      </c>
      <c r="I56" s="26"/>
    </row>
    <row r="57" spans="1:9" x14ac:dyDescent="0.25">
      <c r="A57" s="26"/>
      <c r="B57" s="26"/>
      <c r="C57" s="26"/>
      <c r="D57" s="26"/>
      <c r="E57" s="26"/>
      <c r="F57" s="26"/>
      <c r="G57" s="26"/>
      <c r="H57" s="26"/>
      <c r="I57" s="26"/>
    </row>
    <row r="58" spans="1:9" x14ac:dyDescent="0.25">
      <c r="A58" s="26"/>
      <c r="B58" s="26"/>
      <c r="C58" s="26"/>
      <c r="D58" s="26"/>
      <c r="E58" s="126" t="s">
        <v>18</v>
      </c>
      <c r="F58" s="126"/>
      <c r="G58" s="126"/>
      <c r="H58" s="24">
        <v>190</v>
      </c>
      <c r="I58" s="26"/>
    </row>
    <row r="59" spans="1:9" x14ac:dyDescent="0.25">
      <c r="A59" s="26"/>
      <c r="B59" s="26"/>
      <c r="C59" s="26"/>
      <c r="D59" s="26"/>
      <c r="E59" s="126" t="s">
        <v>4</v>
      </c>
      <c r="F59" s="126"/>
      <c r="G59" s="126"/>
      <c r="H59" s="7">
        <f>(H58-H56)/H58</f>
        <v>0.61292105263157881</v>
      </c>
      <c r="I59" s="26"/>
    </row>
    <row r="60" spans="1:9" x14ac:dyDescent="0.25">
      <c r="A60" s="26"/>
      <c r="B60" s="26"/>
      <c r="C60" s="26"/>
      <c r="D60" s="26"/>
      <c r="E60" s="120" t="s">
        <v>17</v>
      </c>
      <c r="F60" s="120"/>
      <c r="G60" s="120"/>
      <c r="H60" s="20">
        <f>IF(H18&lt;D18,H58*D18,H58*H18)</f>
        <v>1900</v>
      </c>
      <c r="I60" s="26"/>
    </row>
    <row r="61" spans="1:9" x14ac:dyDescent="0.25">
      <c r="A61" s="26"/>
      <c r="B61" s="26"/>
      <c r="C61" s="26"/>
      <c r="D61" s="26"/>
      <c r="E61" s="120" t="s">
        <v>4</v>
      </c>
      <c r="F61" s="120"/>
      <c r="G61" s="120"/>
      <c r="H61" s="17">
        <f>(H60-H55)/H60</f>
        <v>0.65162894736842092</v>
      </c>
      <c r="I61" s="26"/>
    </row>
    <row r="62" spans="1:9" x14ac:dyDescent="0.25">
      <c r="A62" s="26"/>
      <c r="B62" s="121"/>
      <c r="C62" s="121"/>
      <c r="D62" s="26"/>
      <c r="E62" s="26"/>
      <c r="F62" s="26"/>
      <c r="G62" s="26"/>
      <c r="H62" s="26"/>
      <c r="I62" s="26"/>
    </row>
    <row r="63" spans="1:9" x14ac:dyDescent="0.25">
      <c r="A63" s="26"/>
      <c r="B63" s="29"/>
      <c r="C63" s="29"/>
      <c r="D63" s="26"/>
      <c r="E63" s="26"/>
      <c r="F63" s="26"/>
      <c r="G63" s="26"/>
      <c r="H63" s="26"/>
      <c r="I63" s="26"/>
    </row>
  </sheetData>
  <sheetProtection formatCells="0" formatColumns="0" formatRows="0" insertColumns="0" insertRows="0" insertHyperlinks="0" deleteColumns="0" deleteRows="0" sort="0" autoFilter="0" pivotTables="0"/>
  <dataConsolidate/>
  <mergeCells count="8">
    <mergeCell ref="E61:G61"/>
    <mergeCell ref="B62:C62"/>
    <mergeCell ref="E60:G60"/>
    <mergeCell ref="B8:H9"/>
    <mergeCell ref="F55:G55"/>
    <mergeCell ref="F56:G56"/>
    <mergeCell ref="E58:G58"/>
    <mergeCell ref="E59:G59"/>
  </mergeCells>
  <phoneticPr fontId="12" type="noConversion"/>
  <dataValidations count="3">
    <dataValidation type="list" allowBlank="1" showInputMessage="1" showErrorMessage="1" sqref="C17" xr:uid="{62592DC0-0F36-4560-A50C-B4E4CE319C07}">
      <formula1>Colore</formula1>
    </dataValidation>
    <dataValidation type="list" allowBlank="1" showInputMessage="1" showErrorMessage="1" sqref="C36" xr:uid="{85A2E151-5B1E-4C9D-9F09-7490E4F7F5C0}">
      <formula1>Motore</formula1>
    </dataValidation>
    <dataValidation type="list" allowBlank="1" showInputMessage="1" showErrorMessage="1" sqref="C37" xr:uid="{A421E50D-C4CF-4A6E-92E9-A67D809A1B92}">
      <formula1>Telecomando</formula1>
    </dataValidation>
  </dataValidations>
  <pageMargins left="0.11811023622047245" right="0.11811023622047245" top="0.11811023622047245" bottom="0" header="0.31496062992125984" footer="0.31496062992125984"/>
  <pageSetup paperSize="9" scale="82" orientation="portrait" r:id="rId1"/>
  <ignoredErrors>
    <ignoredError sqref="C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F0ACA-A36B-43DA-8E12-D20EEA205049}">
  <sheetPr>
    <pageSetUpPr fitToPage="1"/>
  </sheetPr>
  <dimension ref="A1:AZ94"/>
  <sheetViews>
    <sheetView topLeftCell="H1" workbookViewId="0">
      <selection activeCell="AD38" sqref="AD38"/>
    </sheetView>
  </sheetViews>
  <sheetFormatPr defaultRowHeight="15" x14ac:dyDescent="0.25"/>
  <cols>
    <col min="1" max="1" width="5.140625" customWidth="1"/>
    <col min="2" max="21" width="5.85546875" customWidth="1"/>
    <col min="22" max="32" width="5.5703125" customWidth="1"/>
    <col min="33" max="40" width="5.28515625" customWidth="1"/>
    <col min="41" max="41" width="6.28515625" customWidth="1"/>
    <col min="42" max="42" width="6.42578125" customWidth="1"/>
    <col min="43" max="52" width="6.5703125" customWidth="1"/>
  </cols>
  <sheetData>
    <row r="1" spans="1:52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pans="1:52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</row>
    <row r="3" spans="1:52" ht="31.5" x14ac:dyDescent="0.5">
      <c r="A3" s="26"/>
      <c r="B3" s="26"/>
      <c r="C3" s="26"/>
      <c r="D3" s="26"/>
      <c r="E3" s="26"/>
      <c r="F3" s="26"/>
      <c r="G3" s="26"/>
      <c r="I3" s="94"/>
      <c r="J3" s="94"/>
      <c r="K3" s="94" t="s">
        <v>79</v>
      </c>
      <c r="L3" s="94"/>
      <c r="M3" s="94"/>
      <c r="N3" s="94"/>
      <c r="O3" s="94"/>
      <c r="P3" s="94"/>
      <c r="Q3" s="94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 ht="15.75" customHeight="1" x14ac:dyDescent="0.5">
      <c r="A4" s="26"/>
      <c r="B4" s="26"/>
      <c r="C4" s="26"/>
      <c r="D4" s="26"/>
      <c r="E4" s="26"/>
      <c r="F4" s="26"/>
      <c r="G4" s="26"/>
      <c r="H4" s="94"/>
      <c r="I4" s="94"/>
      <c r="J4" s="94"/>
      <c r="K4" s="94"/>
      <c r="L4" s="94"/>
      <c r="M4" s="94"/>
      <c r="N4" s="94"/>
      <c r="O4" s="94"/>
      <c r="P4" s="94"/>
      <c r="Q4" s="94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</row>
    <row r="5" spans="1:52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</row>
    <row r="6" spans="1:52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</row>
    <row r="7" spans="1:52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</row>
    <row r="8" spans="1:52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</row>
    <row r="9" spans="1:52" x14ac:dyDescent="0.25">
      <c r="A9" s="26"/>
      <c r="B9" s="26" t="s">
        <v>78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</row>
    <row r="10" spans="1:52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</row>
    <row r="11" spans="1:52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</row>
    <row r="12" spans="1:52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</row>
    <row r="13" spans="1:52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</row>
    <row r="14" spans="1:52" x14ac:dyDescent="0.25">
      <c r="A14" s="82"/>
      <c r="B14" s="83">
        <v>100</v>
      </c>
      <c r="C14" s="83">
        <v>110</v>
      </c>
      <c r="D14" s="83">
        <v>120</v>
      </c>
      <c r="E14" s="83">
        <v>130</v>
      </c>
      <c r="F14" s="83">
        <v>140</v>
      </c>
      <c r="G14" s="83">
        <v>150</v>
      </c>
      <c r="H14" s="83">
        <v>160</v>
      </c>
      <c r="I14" s="83">
        <v>170</v>
      </c>
      <c r="J14" s="83">
        <v>180</v>
      </c>
      <c r="K14" s="83">
        <v>190</v>
      </c>
      <c r="L14" s="83">
        <v>200</v>
      </c>
      <c r="M14" s="83">
        <v>210</v>
      </c>
      <c r="N14" s="83">
        <v>220</v>
      </c>
      <c r="O14" s="83">
        <v>230</v>
      </c>
      <c r="P14" s="83">
        <v>240</v>
      </c>
      <c r="Q14" s="83">
        <v>250</v>
      </c>
      <c r="R14" s="83">
        <v>260</v>
      </c>
      <c r="S14" s="83">
        <v>270</v>
      </c>
      <c r="T14" s="83">
        <v>280</v>
      </c>
      <c r="U14" s="83">
        <v>290</v>
      </c>
      <c r="V14" s="83">
        <v>300</v>
      </c>
      <c r="W14" s="83">
        <v>310</v>
      </c>
      <c r="X14" s="83">
        <v>320</v>
      </c>
      <c r="Y14" s="83">
        <v>330</v>
      </c>
      <c r="Z14" s="83">
        <v>340</v>
      </c>
      <c r="AA14" s="83">
        <v>350</v>
      </c>
      <c r="AB14" s="83">
        <v>360</v>
      </c>
      <c r="AC14" s="83">
        <v>370</v>
      </c>
      <c r="AD14" s="83">
        <v>380</v>
      </c>
      <c r="AE14" s="83">
        <v>390</v>
      </c>
      <c r="AF14" s="83">
        <v>400</v>
      </c>
      <c r="AG14" s="83">
        <v>410</v>
      </c>
      <c r="AH14" s="83">
        <v>420</v>
      </c>
      <c r="AI14" s="83">
        <v>430</v>
      </c>
      <c r="AJ14" s="83">
        <v>440</v>
      </c>
      <c r="AK14" s="83">
        <v>450</v>
      </c>
      <c r="AL14" s="83">
        <v>460</v>
      </c>
      <c r="AM14" s="83">
        <v>470</v>
      </c>
      <c r="AN14" s="83">
        <v>480</v>
      </c>
      <c r="AO14" s="83">
        <v>490</v>
      </c>
      <c r="AP14" s="83">
        <v>500</v>
      </c>
      <c r="AQ14" s="83">
        <v>510</v>
      </c>
      <c r="AR14" s="83">
        <v>520</v>
      </c>
      <c r="AS14" s="83">
        <v>530</v>
      </c>
      <c r="AT14" s="83">
        <v>540</v>
      </c>
      <c r="AU14" s="83">
        <v>550</v>
      </c>
      <c r="AV14" s="83">
        <v>560</v>
      </c>
      <c r="AW14" s="83">
        <v>570</v>
      </c>
      <c r="AX14" s="83">
        <v>580</v>
      </c>
      <c r="AY14" s="83">
        <v>590</v>
      </c>
      <c r="AZ14" s="83">
        <v>600</v>
      </c>
    </row>
    <row r="15" spans="1:52" x14ac:dyDescent="0.25">
      <c r="A15" s="83">
        <v>100</v>
      </c>
      <c r="B15" s="118">
        <f>B74+B50</f>
        <v>362.81700000000001</v>
      </c>
      <c r="C15" s="118">
        <f t="shared" ref="C15:AP15" si="0">C74+C50</f>
        <v>373.077</v>
      </c>
      <c r="D15" s="118">
        <f t="shared" si="0"/>
        <v>383.3370000000001</v>
      </c>
      <c r="E15" s="118">
        <f t="shared" si="0"/>
        <v>393.59700000000004</v>
      </c>
      <c r="F15" s="118">
        <f t="shared" si="0"/>
        <v>403.85700000000003</v>
      </c>
      <c r="G15" s="118">
        <f t="shared" si="0"/>
        <v>414.11700000000008</v>
      </c>
      <c r="H15" s="118">
        <f t="shared" si="0"/>
        <v>424.37700000000012</v>
      </c>
      <c r="I15" s="118">
        <f t="shared" si="0"/>
        <v>434.63700000000006</v>
      </c>
      <c r="J15" s="118">
        <f t="shared" si="0"/>
        <v>444.89700000000005</v>
      </c>
      <c r="K15" s="118">
        <f t="shared" si="0"/>
        <v>455.1570000000001</v>
      </c>
      <c r="L15" s="118">
        <f t="shared" si="0"/>
        <v>465.41700000000009</v>
      </c>
      <c r="M15" s="118">
        <f t="shared" si="0"/>
        <v>475.67700000000008</v>
      </c>
      <c r="N15" s="118">
        <f t="shared" si="0"/>
        <v>485.93700000000007</v>
      </c>
      <c r="O15" s="118">
        <f t="shared" si="0"/>
        <v>496.19700000000012</v>
      </c>
      <c r="P15" s="118">
        <f t="shared" si="0"/>
        <v>506.45700000000011</v>
      </c>
      <c r="Q15" s="118">
        <f t="shared" si="0"/>
        <v>516.7170000000001</v>
      </c>
      <c r="R15" s="118">
        <f t="shared" si="0"/>
        <v>526.97700000000009</v>
      </c>
      <c r="S15" s="118">
        <f t="shared" si="0"/>
        <v>537.23700000000008</v>
      </c>
      <c r="T15" s="118">
        <f t="shared" si="0"/>
        <v>547.49700000000007</v>
      </c>
      <c r="U15" s="118">
        <f t="shared" si="0"/>
        <v>557.75700000000006</v>
      </c>
      <c r="V15" s="118">
        <f t="shared" si="0"/>
        <v>568.01700000000017</v>
      </c>
      <c r="W15" s="119">
        <f>W74+W50</f>
        <v>578.27700000000004</v>
      </c>
      <c r="X15" s="119">
        <f t="shared" si="0"/>
        <v>588.53700000000015</v>
      </c>
      <c r="Y15" s="119">
        <f t="shared" si="0"/>
        <v>598.79700000000003</v>
      </c>
      <c r="Z15" s="119">
        <f t="shared" si="0"/>
        <v>609.05700000000002</v>
      </c>
      <c r="AA15" s="119">
        <f t="shared" si="0"/>
        <v>619.31700000000012</v>
      </c>
      <c r="AB15" s="119">
        <f t="shared" si="0"/>
        <v>629.577</v>
      </c>
      <c r="AC15" s="119">
        <f t="shared" si="0"/>
        <v>639.83699999999999</v>
      </c>
      <c r="AD15" s="119">
        <f t="shared" si="0"/>
        <v>650.09700000000009</v>
      </c>
      <c r="AE15" s="119">
        <f t="shared" si="0"/>
        <v>660.35700000000008</v>
      </c>
      <c r="AF15" s="119">
        <f t="shared" si="0"/>
        <v>670.61700000000008</v>
      </c>
      <c r="AG15" s="119">
        <f t="shared" si="0"/>
        <v>680.87700000000007</v>
      </c>
      <c r="AH15" s="119">
        <f t="shared" si="0"/>
        <v>691.13700000000006</v>
      </c>
      <c r="AI15" s="119">
        <f t="shared" si="0"/>
        <v>701.39700000000005</v>
      </c>
      <c r="AJ15" s="119">
        <f t="shared" si="0"/>
        <v>711.65700000000004</v>
      </c>
      <c r="AK15" s="119">
        <f t="shared" si="0"/>
        <v>721.91700000000003</v>
      </c>
      <c r="AL15" s="119">
        <f t="shared" si="0"/>
        <v>732.17700000000002</v>
      </c>
      <c r="AM15" s="119">
        <f t="shared" si="0"/>
        <v>742.43700000000001</v>
      </c>
      <c r="AN15" s="119">
        <f t="shared" si="0"/>
        <v>752.69700000000012</v>
      </c>
      <c r="AO15" s="119">
        <f t="shared" si="0"/>
        <v>762.95700000000011</v>
      </c>
      <c r="AP15" s="119">
        <f t="shared" si="0"/>
        <v>773.2170000000001</v>
      </c>
      <c r="AQ15" s="119">
        <f t="shared" ref="AQ15:AZ15" si="1">AQ74+AQ50</f>
        <v>783.47700000000009</v>
      </c>
      <c r="AR15" s="119">
        <f t="shared" si="1"/>
        <v>793.73699999999997</v>
      </c>
      <c r="AS15" s="119">
        <f t="shared" si="1"/>
        <v>803.99700000000007</v>
      </c>
      <c r="AT15" s="119">
        <f t="shared" si="1"/>
        <v>814.25700000000006</v>
      </c>
      <c r="AU15" s="119">
        <f t="shared" si="1"/>
        <v>824.51700000000017</v>
      </c>
      <c r="AV15" s="119">
        <f t="shared" si="1"/>
        <v>834.77700000000016</v>
      </c>
      <c r="AW15" s="119">
        <f t="shared" si="1"/>
        <v>845.03699999999981</v>
      </c>
      <c r="AX15" s="119">
        <f t="shared" si="1"/>
        <v>855.29699999999991</v>
      </c>
      <c r="AY15" s="119">
        <f t="shared" si="1"/>
        <v>865.55700000000002</v>
      </c>
      <c r="AZ15" s="119">
        <f t="shared" si="1"/>
        <v>875.81700000000001</v>
      </c>
    </row>
    <row r="16" spans="1:52" x14ac:dyDescent="0.25">
      <c r="A16" s="83">
        <v>110</v>
      </c>
      <c r="B16" s="118">
        <f t="shared" ref="B16:U16" si="2">B75+B51</f>
        <v>367.51139999999998</v>
      </c>
      <c r="C16" s="118">
        <f t="shared" si="2"/>
        <v>377.77139999999997</v>
      </c>
      <c r="D16" s="118">
        <f t="shared" si="2"/>
        <v>388.03140000000008</v>
      </c>
      <c r="E16" s="118">
        <f t="shared" si="2"/>
        <v>398.29140000000001</v>
      </c>
      <c r="F16" s="118">
        <f t="shared" si="2"/>
        <v>408.5514</v>
      </c>
      <c r="G16" s="118">
        <f t="shared" si="2"/>
        <v>418.81140000000005</v>
      </c>
      <c r="H16" s="118">
        <f t="shared" si="2"/>
        <v>429.0714000000001</v>
      </c>
      <c r="I16" s="118">
        <f t="shared" si="2"/>
        <v>439.33140000000003</v>
      </c>
      <c r="J16" s="118">
        <f t="shared" si="2"/>
        <v>449.59140000000002</v>
      </c>
      <c r="K16" s="118">
        <f t="shared" si="2"/>
        <v>459.85140000000007</v>
      </c>
      <c r="L16" s="118">
        <f t="shared" si="2"/>
        <v>470.11140000000006</v>
      </c>
      <c r="M16" s="118">
        <f t="shared" si="2"/>
        <v>480.37140000000005</v>
      </c>
      <c r="N16" s="118">
        <f t="shared" si="2"/>
        <v>490.63140000000004</v>
      </c>
      <c r="O16" s="118">
        <f t="shared" si="2"/>
        <v>500.89140000000009</v>
      </c>
      <c r="P16" s="118">
        <f t="shared" si="2"/>
        <v>511.15140000000008</v>
      </c>
      <c r="Q16" s="118">
        <f t="shared" si="2"/>
        <v>521.41140000000007</v>
      </c>
      <c r="R16" s="118">
        <f t="shared" si="2"/>
        <v>531.67140000000006</v>
      </c>
      <c r="S16" s="118">
        <f t="shared" si="2"/>
        <v>541.93140000000005</v>
      </c>
      <c r="T16" s="118">
        <f t="shared" si="2"/>
        <v>552.19140000000016</v>
      </c>
      <c r="U16" s="118">
        <f t="shared" si="2"/>
        <v>562.45140000000015</v>
      </c>
      <c r="V16" s="118">
        <f>V75+V51</f>
        <v>572.71140000000014</v>
      </c>
      <c r="W16" s="119">
        <f t="shared" ref="W16:AL35" si="3">W75+W51</f>
        <v>582.97140000000013</v>
      </c>
      <c r="X16" s="119">
        <f t="shared" si="3"/>
        <v>593.23140000000012</v>
      </c>
      <c r="Y16" s="119">
        <f t="shared" si="3"/>
        <v>603.49140000000011</v>
      </c>
      <c r="Z16" s="119">
        <f t="shared" si="3"/>
        <v>613.7514000000001</v>
      </c>
      <c r="AA16" s="119">
        <f t="shared" si="3"/>
        <v>624.01140000000009</v>
      </c>
      <c r="AB16" s="119">
        <f t="shared" si="3"/>
        <v>634.27140000000009</v>
      </c>
      <c r="AC16" s="119">
        <f t="shared" si="3"/>
        <v>644.53140000000008</v>
      </c>
      <c r="AD16" s="119">
        <f t="shared" si="3"/>
        <v>654.79140000000007</v>
      </c>
      <c r="AE16" s="119">
        <f t="shared" si="3"/>
        <v>665.05140000000006</v>
      </c>
      <c r="AF16" s="119">
        <f t="shared" si="3"/>
        <v>675.31140000000005</v>
      </c>
      <c r="AG16" s="119">
        <f t="shared" si="3"/>
        <v>685.57140000000004</v>
      </c>
      <c r="AH16" s="119">
        <f t="shared" si="3"/>
        <v>695.83140000000003</v>
      </c>
      <c r="AI16" s="119">
        <f t="shared" si="3"/>
        <v>706.09140000000002</v>
      </c>
      <c r="AJ16" s="119">
        <f t="shared" si="3"/>
        <v>716.35140000000001</v>
      </c>
      <c r="AK16" s="119">
        <f t="shared" si="3"/>
        <v>726.6114</v>
      </c>
      <c r="AL16" s="119">
        <f t="shared" si="3"/>
        <v>736.87139999999999</v>
      </c>
      <c r="AM16" s="119">
        <f t="shared" ref="AM16:AP16" si="4">AM75+AM51</f>
        <v>747.13139999999999</v>
      </c>
      <c r="AN16" s="119">
        <f t="shared" si="4"/>
        <v>757.3914000000002</v>
      </c>
      <c r="AO16" s="119">
        <f t="shared" si="4"/>
        <v>767.65140000000019</v>
      </c>
      <c r="AP16" s="119">
        <f t="shared" si="4"/>
        <v>777.91140000000019</v>
      </c>
      <c r="AQ16" s="119">
        <f t="shared" ref="AQ16:AZ16" si="5">AQ75+AQ51</f>
        <v>788.17140000000018</v>
      </c>
      <c r="AR16" s="119">
        <f t="shared" si="5"/>
        <v>798.43139999999994</v>
      </c>
      <c r="AS16" s="119">
        <f t="shared" si="5"/>
        <v>808.69140000000016</v>
      </c>
      <c r="AT16" s="119">
        <f t="shared" si="5"/>
        <v>818.95140000000015</v>
      </c>
      <c r="AU16" s="119">
        <f t="shared" si="5"/>
        <v>829.21140000000014</v>
      </c>
      <c r="AV16" s="119">
        <f t="shared" si="5"/>
        <v>839.47140000000013</v>
      </c>
      <c r="AW16" s="119">
        <f t="shared" si="5"/>
        <v>849.73139999999989</v>
      </c>
      <c r="AX16" s="119">
        <f t="shared" si="5"/>
        <v>859.99139999999989</v>
      </c>
      <c r="AY16" s="119">
        <f t="shared" si="5"/>
        <v>870.2514000000001</v>
      </c>
      <c r="AZ16" s="119">
        <f t="shared" si="5"/>
        <v>880.51140000000009</v>
      </c>
    </row>
    <row r="17" spans="1:52" x14ac:dyDescent="0.25">
      <c r="A17" s="83">
        <v>120</v>
      </c>
      <c r="B17" s="118">
        <f t="shared" ref="B17:V17" si="6">B76+B52</f>
        <v>372.20579999999995</v>
      </c>
      <c r="C17" s="118">
        <f t="shared" si="6"/>
        <v>382.46579999999994</v>
      </c>
      <c r="D17" s="118">
        <f t="shared" si="6"/>
        <v>392.72580000000005</v>
      </c>
      <c r="E17" s="118">
        <f t="shared" si="6"/>
        <v>402.98580000000004</v>
      </c>
      <c r="F17" s="118">
        <f t="shared" si="6"/>
        <v>413.24580000000003</v>
      </c>
      <c r="G17" s="118">
        <f t="shared" si="6"/>
        <v>423.50580000000002</v>
      </c>
      <c r="H17" s="118">
        <f t="shared" si="6"/>
        <v>433.76580000000013</v>
      </c>
      <c r="I17" s="118">
        <f t="shared" si="6"/>
        <v>444.0258</v>
      </c>
      <c r="J17" s="118">
        <f t="shared" si="6"/>
        <v>454.28579999999999</v>
      </c>
      <c r="K17" s="118">
        <f t="shared" si="6"/>
        <v>464.5458000000001</v>
      </c>
      <c r="L17" s="118">
        <f t="shared" si="6"/>
        <v>474.80580000000009</v>
      </c>
      <c r="M17" s="118">
        <f t="shared" si="6"/>
        <v>485.06580000000008</v>
      </c>
      <c r="N17" s="118">
        <f t="shared" si="6"/>
        <v>495.32580000000007</v>
      </c>
      <c r="O17" s="118">
        <f t="shared" si="6"/>
        <v>505.58580000000006</v>
      </c>
      <c r="P17" s="118">
        <f t="shared" si="6"/>
        <v>515.84580000000005</v>
      </c>
      <c r="Q17" s="118">
        <f t="shared" si="6"/>
        <v>526.10580000000004</v>
      </c>
      <c r="R17" s="118">
        <f t="shared" si="6"/>
        <v>536.36580000000004</v>
      </c>
      <c r="S17" s="118">
        <f t="shared" si="6"/>
        <v>546.62580000000003</v>
      </c>
      <c r="T17" s="118">
        <f t="shared" si="6"/>
        <v>556.88580000000013</v>
      </c>
      <c r="U17" s="118">
        <f t="shared" si="6"/>
        <v>567.14580000000012</v>
      </c>
      <c r="V17" s="118">
        <f t="shared" si="6"/>
        <v>577.40580000000011</v>
      </c>
      <c r="W17" s="119">
        <f t="shared" si="3"/>
        <v>587.6658000000001</v>
      </c>
      <c r="X17" s="119">
        <f t="shared" si="3"/>
        <v>597.92580000000021</v>
      </c>
      <c r="Y17" s="119">
        <f t="shared" si="3"/>
        <v>608.18580000000009</v>
      </c>
      <c r="Z17" s="119">
        <f t="shared" si="3"/>
        <v>618.44580000000008</v>
      </c>
      <c r="AA17" s="119">
        <f t="shared" si="3"/>
        <v>628.70580000000018</v>
      </c>
      <c r="AB17" s="119">
        <f t="shared" si="3"/>
        <v>638.96580000000006</v>
      </c>
      <c r="AC17" s="119">
        <f t="shared" si="3"/>
        <v>649.22580000000005</v>
      </c>
      <c r="AD17" s="119">
        <f t="shared" si="3"/>
        <v>659.48580000000015</v>
      </c>
      <c r="AE17" s="119">
        <f t="shared" si="3"/>
        <v>669.74580000000014</v>
      </c>
      <c r="AF17" s="119">
        <f t="shared" si="3"/>
        <v>680.00580000000014</v>
      </c>
      <c r="AG17" s="119">
        <f t="shared" si="3"/>
        <v>690.26580000000013</v>
      </c>
      <c r="AH17" s="119">
        <f t="shared" si="3"/>
        <v>700.52580000000012</v>
      </c>
      <c r="AI17" s="119">
        <f t="shared" si="3"/>
        <v>710.78580000000011</v>
      </c>
      <c r="AJ17" s="119">
        <f t="shared" si="3"/>
        <v>721.0458000000001</v>
      </c>
      <c r="AK17" s="119">
        <f t="shared" si="3"/>
        <v>731.30580000000009</v>
      </c>
      <c r="AL17" s="119">
        <f t="shared" si="3"/>
        <v>741.56580000000008</v>
      </c>
      <c r="AM17" s="119">
        <f t="shared" ref="AM17:AP17" si="7">AM76+AM52</f>
        <v>751.82580000000007</v>
      </c>
      <c r="AN17" s="119">
        <f t="shared" si="7"/>
        <v>762.08580000000018</v>
      </c>
      <c r="AO17" s="119">
        <f t="shared" si="7"/>
        <v>772.34580000000017</v>
      </c>
      <c r="AP17" s="119">
        <f t="shared" si="7"/>
        <v>782.60580000000016</v>
      </c>
      <c r="AQ17" s="119">
        <f t="shared" ref="AQ17:AZ17" si="8">AQ76+AQ52</f>
        <v>792.86580000000015</v>
      </c>
      <c r="AR17" s="119">
        <f t="shared" si="8"/>
        <v>803.12580000000003</v>
      </c>
      <c r="AS17" s="119">
        <f t="shared" si="8"/>
        <v>813.38580000000013</v>
      </c>
      <c r="AT17" s="119">
        <f t="shared" si="8"/>
        <v>823.64580000000012</v>
      </c>
      <c r="AU17" s="119">
        <f t="shared" si="8"/>
        <v>833.90580000000023</v>
      </c>
      <c r="AV17" s="119">
        <f t="shared" si="8"/>
        <v>844.16580000000022</v>
      </c>
      <c r="AW17" s="119">
        <f t="shared" si="8"/>
        <v>854.42579999999987</v>
      </c>
      <c r="AX17" s="119">
        <f t="shared" si="8"/>
        <v>864.68579999999997</v>
      </c>
      <c r="AY17" s="119">
        <f t="shared" si="8"/>
        <v>874.94580000000008</v>
      </c>
      <c r="AZ17" s="119">
        <f t="shared" si="8"/>
        <v>885.20580000000007</v>
      </c>
    </row>
    <row r="18" spans="1:52" x14ac:dyDescent="0.25">
      <c r="A18" s="83">
        <v>130</v>
      </c>
      <c r="B18" s="118">
        <f t="shared" ref="B18:V18" si="9">B77+B53</f>
        <v>376.90019999999998</v>
      </c>
      <c r="C18" s="118">
        <f t="shared" si="9"/>
        <v>387.16019999999997</v>
      </c>
      <c r="D18" s="118">
        <f t="shared" si="9"/>
        <v>397.42020000000008</v>
      </c>
      <c r="E18" s="118">
        <f t="shared" si="9"/>
        <v>407.68020000000001</v>
      </c>
      <c r="F18" s="118">
        <f t="shared" si="9"/>
        <v>417.9402</v>
      </c>
      <c r="G18" s="118">
        <f t="shared" si="9"/>
        <v>428.20020000000005</v>
      </c>
      <c r="H18" s="118">
        <f t="shared" si="9"/>
        <v>438.4602000000001</v>
      </c>
      <c r="I18" s="118">
        <f t="shared" si="9"/>
        <v>448.72020000000003</v>
      </c>
      <c r="J18" s="118">
        <f t="shared" si="9"/>
        <v>458.98020000000002</v>
      </c>
      <c r="K18" s="118">
        <f t="shared" si="9"/>
        <v>469.24020000000007</v>
      </c>
      <c r="L18" s="118">
        <f t="shared" si="9"/>
        <v>479.50020000000006</v>
      </c>
      <c r="M18" s="118">
        <f t="shared" si="9"/>
        <v>489.76020000000005</v>
      </c>
      <c r="N18" s="118">
        <f t="shared" si="9"/>
        <v>500.02020000000005</v>
      </c>
      <c r="O18" s="118">
        <f t="shared" si="9"/>
        <v>510.28020000000009</v>
      </c>
      <c r="P18" s="118">
        <f t="shared" si="9"/>
        <v>520.54020000000014</v>
      </c>
      <c r="Q18" s="118">
        <f t="shared" si="9"/>
        <v>530.80020000000013</v>
      </c>
      <c r="R18" s="118">
        <f t="shared" si="9"/>
        <v>541.06020000000012</v>
      </c>
      <c r="S18" s="118">
        <f t="shared" si="9"/>
        <v>551.32020000000011</v>
      </c>
      <c r="T18" s="118">
        <f t="shared" si="9"/>
        <v>561.5802000000001</v>
      </c>
      <c r="U18" s="118">
        <f t="shared" si="9"/>
        <v>571.8402000000001</v>
      </c>
      <c r="V18" s="118">
        <f t="shared" si="9"/>
        <v>582.10020000000009</v>
      </c>
      <c r="W18" s="119">
        <f t="shared" si="3"/>
        <v>592.36020000000008</v>
      </c>
      <c r="X18" s="119">
        <f t="shared" si="3"/>
        <v>602.62020000000018</v>
      </c>
      <c r="Y18" s="119">
        <f t="shared" si="3"/>
        <v>612.88020000000006</v>
      </c>
      <c r="Z18" s="119">
        <f t="shared" si="3"/>
        <v>623.14020000000005</v>
      </c>
      <c r="AA18" s="119">
        <f t="shared" si="3"/>
        <v>633.40020000000015</v>
      </c>
      <c r="AB18" s="119">
        <f t="shared" si="3"/>
        <v>643.66020000000003</v>
      </c>
      <c r="AC18" s="119">
        <f t="shared" si="3"/>
        <v>653.92020000000002</v>
      </c>
      <c r="AD18" s="119">
        <f t="shared" si="3"/>
        <v>664.18020000000013</v>
      </c>
      <c r="AE18" s="119">
        <f t="shared" si="3"/>
        <v>674.44020000000012</v>
      </c>
      <c r="AF18" s="119">
        <f t="shared" si="3"/>
        <v>684.70020000000011</v>
      </c>
      <c r="AG18" s="119">
        <f t="shared" si="3"/>
        <v>694.9602000000001</v>
      </c>
      <c r="AH18" s="119">
        <f t="shared" si="3"/>
        <v>705.22020000000009</v>
      </c>
      <c r="AI18" s="119">
        <f t="shared" si="3"/>
        <v>715.48020000000008</v>
      </c>
      <c r="AJ18" s="119">
        <f t="shared" si="3"/>
        <v>725.74020000000007</v>
      </c>
      <c r="AK18" s="119">
        <f t="shared" si="3"/>
        <v>736.00020000000006</v>
      </c>
      <c r="AL18" s="119">
        <f t="shared" si="3"/>
        <v>746.26020000000005</v>
      </c>
      <c r="AM18" s="119">
        <f t="shared" ref="AM18:AP18" si="10">AM77+AM53</f>
        <v>756.52020000000005</v>
      </c>
      <c r="AN18" s="119">
        <f t="shared" si="10"/>
        <v>766.78020000000015</v>
      </c>
      <c r="AO18" s="119">
        <f t="shared" si="10"/>
        <v>777.04020000000014</v>
      </c>
      <c r="AP18" s="119">
        <f t="shared" si="10"/>
        <v>787.30020000000013</v>
      </c>
      <c r="AQ18" s="119">
        <f t="shared" ref="AQ18:AZ18" si="11">AQ77+AQ53</f>
        <v>797.56020000000012</v>
      </c>
      <c r="AR18" s="119">
        <f t="shared" si="11"/>
        <v>807.8202</v>
      </c>
      <c r="AS18" s="119">
        <f t="shared" si="11"/>
        <v>818.0802000000001</v>
      </c>
      <c r="AT18" s="119">
        <f t="shared" si="11"/>
        <v>828.3402000000001</v>
      </c>
      <c r="AU18" s="119">
        <f t="shared" si="11"/>
        <v>838.6002000000002</v>
      </c>
      <c r="AV18" s="119">
        <f t="shared" si="11"/>
        <v>848.86020000000019</v>
      </c>
      <c r="AW18" s="119">
        <f t="shared" si="11"/>
        <v>859.12019999999984</v>
      </c>
      <c r="AX18" s="119">
        <f t="shared" si="11"/>
        <v>869.38019999999995</v>
      </c>
      <c r="AY18" s="119">
        <f t="shared" si="11"/>
        <v>879.64020000000005</v>
      </c>
      <c r="AZ18" s="119">
        <f t="shared" si="11"/>
        <v>889.90020000000004</v>
      </c>
    </row>
    <row r="19" spans="1:52" x14ac:dyDescent="0.25">
      <c r="A19" s="83">
        <v>140</v>
      </c>
      <c r="B19" s="118">
        <f t="shared" ref="B19:V19" si="12">B78+B54</f>
        <v>381.59460000000001</v>
      </c>
      <c r="C19" s="118">
        <f t="shared" si="12"/>
        <v>391.8546</v>
      </c>
      <c r="D19" s="118">
        <f t="shared" si="12"/>
        <v>402.11460000000011</v>
      </c>
      <c r="E19" s="118">
        <f t="shared" si="12"/>
        <v>412.37459999999999</v>
      </c>
      <c r="F19" s="118">
        <f t="shared" si="12"/>
        <v>422.63459999999998</v>
      </c>
      <c r="G19" s="118">
        <f t="shared" si="12"/>
        <v>432.89460000000008</v>
      </c>
      <c r="H19" s="118">
        <f t="shared" si="12"/>
        <v>443.15460000000007</v>
      </c>
      <c r="I19" s="118">
        <f t="shared" si="12"/>
        <v>453.41460000000006</v>
      </c>
      <c r="J19" s="118">
        <f t="shared" si="12"/>
        <v>463.67460000000005</v>
      </c>
      <c r="K19" s="118">
        <f t="shared" si="12"/>
        <v>473.93460000000005</v>
      </c>
      <c r="L19" s="118">
        <f t="shared" si="12"/>
        <v>484.19460000000004</v>
      </c>
      <c r="M19" s="118">
        <f t="shared" si="12"/>
        <v>494.45460000000003</v>
      </c>
      <c r="N19" s="118">
        <f t="shared" si="12"/>
        <v>504.71460000000002</v>
      </c>
      <c r="O19" s="118">
        <f t="shared" si="12"/>
        <v>514.97460000000012</v>
      </c>
      <c r="P19" s="118">
        <f t="shared" si="12"/>
        <v>525.23460000000011</v>
      </c>
      <c r="Q19" s="118">
        <f t="shared" si="12"/>
        <v>535.4946000000001</v>
      </c>
      <c r="R19" s="118">
        <f t="shared" si="12"/>
        <v>545.7546000000001</v>
      </c>
      <c r="S19" s="118">
        <f t="shared" si="12"/>
        <v>556.01460000000009</v>
      </c>
      <c r="T19" s="118">
        <f t="shared" si="12"/>
        <v>566.27460000000008</v>
      </c>
      <c r="U19" s="118">
        <f t="shared" si="12"/>
        <v>576.53460000000007</v>
      </c>
      <c r="V19" s="118">
        <f t="shared" si="12"/>
        <v>586.79460000000017</v>
      </c>
      <c r="W19" s="119">
        <f t="shared" si="3"/>
        <v>597.05460000000005</v>
      </c>
      <c r="X19" s="119">
        <f t="shared" si="3"/>
        <v>607.31460000000015</v>
      </c>
      <c r="Y19" s="119">
        <f t="shared" si="3"/>
        <v>617.57460000000003</v>
      </c>
      <c r="Z19" s="119">
        <f t="shared" si="3"/>
        <v>627.83460000000002</v>
      </c>
      <c r="AA19" s="119">
        <f t="shared" si="3"/>
        <v>638.09460000000013</v>
      </c>
      <c r="AB19" s="119">
        <f t="shared" si="3"/>
        <v>648.3546</v>
      </c>
      <c r="AC19" s="119">
        <f t="shared" si="3"/>
        <v>658.6146</v>
      </c>
      <c r="AD19" s="119">
        <f t="shared" si="3"/>
        <v>668.8746000000001</v>
      </c>
      <c r="AE19" s="119">
        <f t="shared" si="3"/>
        <v>679.13460000000009</v>
      </c>
      <c r="AF19" s="119">
        <f t="shared" si="3"/>
        <v>689.39460000000008</v>
      </c>
      <c r="AG19" s="119">
        <f t="shared" si="3"/>
        <v>699.65460000000007</v>
      </c>
      <c r="AH19" s="119">
        <f t="shared" si="3"/>
        <v>709.91460000000006</v>
      </c>
      <c r="AI19" s="119">
        <f t="shared" si="3"/>
        <v>720.17460000000005</v>
      </c>
      <c r="AJ19" s="119">
        <f t="shared" si="3"/>
        <v>730.43460000000005</v>
      </c>
      <c r="AK19" s="119">
        <f t="shared" si="3"/>
        <v>740.69460000000004</v>
      </c>
      <c r="AL19" s="119">
        <f t="shared" si="3"/>
        <v>750.95460000000003</v>
      </c>
      <c r="AM19" s="119">
        <f t="shared" ref="AM19:AP19" si="13">AM78+AM54</f>
        <v>761.21460000000002</v>
      </c>
      <c r="AN19" s="119">
        <f t="shared" si="13"/>
        <v>771.47460000000012</v>
      </c>
      <c r="AO19" s="119">
        <f t="shared" si="13"/>
        <v>781.73460000000011</v>
      </c>
      <c r="AP19" s="119">
        <f t="shared" si="13"/>
        <v>791.9946000000001</v>
      </c>
      <c r="AQ19" s="119">
        <f t="shared" ref="AQ19:AZ19" si="14">AQ78+AQ54</f>
        <v>802.2546000000001</v>
      </c>
      <c r="AR19" s="119">
        <f t="shared" si="14"/>
        <v>812.51459999999997</v>
      </c>
      <c r="AS19" s="119">
        <f t="shared" si="14"/>
        <v>822.77460000000008</v>
      </c>
      <c r="AT19" s="119">
        <f t="shared" si="14"/>
        <v>833.03460000000007</v>
      </c>
      <c r="AU19" s="119">
        <f t="shared" si="14"/>
        <v>843.29460000000017</v>
      </c>
      <c r="AV19" s="119">
        <f t="shared" si="14"/>
        <v>853.55460000000016</v>
      </c>
      <c r="AW19" s="119">
        <f t="shared" si="14"/>
        <v>863.81459999999981</v>
      </c>
      <c r="AX19" s="119">
        <f t="shared" si="14"/>
        <v>874.07459999999992</v>
      </c>
      <c r="AY19" s="119">
        <f t="shared" si="14"/>
        <v>884.33460000000002</v>
      </c>
      <c r="AZ19" s="119">
        <f t="shared" si="14"/>
        <v>894.59460000000001</v>
      </c>
    </row>
    <row r="20" spans="1:52" x14ac:dyDescent="0.25">
      <c r="A20" s="83">
        <v>150</v>
      </c>
      <c r="B20" s="118">
        <f t="shared" ref="B20:V20" si="15">B79+B55</f>
        <v>386.28899999999999</v>
      </c>
      <c r="C20" s="118">
        <f t="shared" si="15"/>
        <v>396.54899999999998</v>
      </c>
      <c r="D20" s="118">
        <f t="shared" si="15"/>
        <v>406.80900000000008</v>
      </c>
      <c r="E20" s="118">
        <f t="shared" si="15"/>
        <v>417.06900000000002</v>
      </c>
      <c r="F20" s="118">
        <f t="shared" si="15"/>
        <v>427.32900000000001</v>
      </c>
      <c r="G20" s="118">
        <f t="shared" si="15"/>
        <v>437.58900000000006</v>
      </c>
      <c r="H20" s="118">
        <f t="shared" si="15"/>
        <v>447.8490000000001</v>
      </c>
      <c r="I20" s="118">
        <f t="shared" si="15"/>
        <v>458.10900000000004</v>
      </c>
      <c r="J20" s="118">
        <f t="shared" si="15"/>
        <v>468.36900000000003</v>
      </c>
      <c r="K20" s="118">
        <f t="shared" si="15"/>
        <v>478.62900000000008</v>
      </c>
      <c r="L20" s="118">
        <f t="shared" si="15"/>
        <v>488.88900000000007</v>
      </c>
      <c r="M20" s="118">
        <f t="shared" si="15"/>
        <v>499.14900000000006</v>
      </c>
      <c r="N20" s="118">
        <f t="shared" si="15"/>
        <v>509.40900000000005</v>
      </c>
      <c r="O20" s="118">
        <f t="shared" si="15"/>
        <v>519.6690000000001</v>
      </c>
      <c r="P20" s="118">
        <f t="shared" si="15"/>
        <v>529.92900000000009</v>
      </c>
      <c r="Q20" s="118">
        <f t="shared" si="15"/>
        <v>540.18900000000008</v>
      </c>
      <c r="R20" s="118">
        <f t="shared" si="15"/>
        <v>550.44900000000007</v>
      </c>
      <c r="S20" s="118">
        <f t="shared" si="15"/>
        <v>560.70900000000006</v>
      </c>
      <c r="T20" s="118">
        <f t="shared" si="15"/>
        <v>570.96900000000005</v>
      </c>
      <c r="U20" s="118">
        <f t="shared" si="15"/>
        <v>581.22900000000004</v>
      </c>
      <c r="V20" s="118">
        <f t="shared" si="15"/>
        <v>591.48900000000015</v>
      </c>
      <c r="W20" s="119">
        <f t="shared" si="3"/>
        <v>601.74900000000002</v>
      </c>
      <c r="X20" s="119">
        <f t="shared" si="3"/>
        <v>612.00900000000024</v>
      </c>
      <c r="Y20" s="119">
        <f t="shared" si="3"/>
        <v>622.26900000000001</v>
      </c>
      <c r="Z20" s="119">
        <f t="shared" si="3"/>
        <v>632.529</v>
      </c>
      <c r="AA20" s="119">
        <f t="shared" si="3"/>
        <v>642.78900000000021</v>
      </c>
      <c r="AB20" s="119">
        <f t="shared" si="3"/>
        <v>653.04899999999998</v>
      </c>
      <c r="AC20" s="119">
        <f t="shared" si="3"/>
        <v>663.30899999999997</v>
      </c>
      <c r="AD20" s="119">
        <f t="shared" si="3"/>
        <v>673.56900000000019</v>
      </c>
      <c r="AE20" s="119">
        <f t="shared" si="3"/>
        <v>683.82900000000018</v>
      </c>
      <c r="AF20" s="119">
        <f t="shared" si="3"/>
        <v>694.08900000000017</v>
      </c>
      <c r="AG20" s="119">
        <f t="shared" si="3"/>
        <v>704.34900000000016</v>
      </c>
      <c r="AH20" s="119">
        <f t="shared" si="3"/>
        <v>714.60900000000015</v>
      </c>
      <c r="AI20" s="119">
        <f t="shared" si="3"/>
        <v>724.86900000000014</v>
      </c>
      <c r="AJ20" s="119">
        <f t="shared" si="3"/>
        <v>735.12900000000013</v>
      </c>
      <c r="AK20" s="119">
        <f t="shared" si="3"/>
        <v>745.38900000000012</v>
      </c>
      <c r="AL20" s="119">
        <f t="shared" si="3"/>
        <v>755.64900000000011</v>
      </c>
      <c r="AM20" s="119">
        <f t="shared" ref="AM20:AP20" si="16">AM79+AM55</f>
        <v>765.90900000000011</v>
      </c>
      <c r="AN20" s="119">
        <f t="shared" si="16"/>
        <v>776.1690000000001</v>
      </c>
      <c r="AO20" s="119">
        <f t="shared" si="16"/>
        <v>786.42900000000009</v>
      </c>
      <c r="AP20" s="119">
        <f t="shared" si="16"/>
        <v>796.68900000000008</v>
      </c>
      <c r="AQ20" s="119">
        <f t="shared" ref="AQ20:AZ20" si="17">AQ79+AQ55</f>
        <v>806.94900000000007</v>
      </c>
      <c r="AR20" s="119">
        <f t="shared" si="17"/>
        <v>817.20900000000006</v>
      </c>
      <c r="AS20" s="119">
        <f t="shared" si="17"/>
        <v>827.46900000000005</v>
      </c>
      <c r="AT20" s="119">
        <f t="shared" si="17"/>
        <v>837.72900000000004</v>
      </c>
      <c r="AU20" s="119">
        <f t="shared" si="17"/>
        <v>847.98900000000026</v>
      </c>
      <c r="AV20" s="119">
        <f t="shared" si="17"/>
        <v>858.24900000000025</v>
      </c>
      <c r="AW20" s="119">
        <f t="shared" si="17"/>
        <v>868.50899999999979</v>
      </c>
      <c r="AX20" s="119">
        <f t="shared" si="17"/>
        <v>878.76900000000001</v>
      </c>
      <c r="AY20" s="119">
        <f t="shared" si="17"/>
        <v>889.029</v>
      </c>
      <c r="AZ20" s="119">
        <f t="shared" si="17"/>
        <v>899.28899999999999</v>
      </c>
    </row>
    <row r="21" spans="1:52" x14ac:dyDescent="0.25">
      <c r="A21" s="83">
        <v>160</v>
      </c>
      <c r="B21" s="118">
        <f t="shared" ref="B21:V21" si="18">B80+B56</f>
        <v>390.98339999999996</v>
      </c>
      <c r="C21" s="118">
        <f t="shared" si="18"/>
        <v>401.24339999999995</v>
      </c>
      <c r="D21" s="118">
        <f t="shared" si="18"/>
        <v>411.50340000000006</v>
      </c>
      <c r="E21" s="118">
        <f t="shared" si="18"/>
        <v>421.76340000000005</v>
      </c>
      <c r="F21" s="118">
        <f t="shared" si="18"/>
        <v>432.02340000000004</v>
      </c>
      <c r="G21" s="118">
        <f t="shared" si="18"/>
        <v>442.28340000000003</v>
      </c>
      <c r="H21" s="118">
        <f t="shared" si="18"/>
        <v>452.54340000000013</v>
      </c>
      <c r="I21" s="118">
        <f t="shared" si="18"/>
        <v>462.80340000000001</v>
      </c>
      <c r="J21" s="118">
        <f t="shared" si="18"/>
        <v>473.0634</v>
      </c>
      <c r="K21" s="118">
        <f t="shared" si="18"/>
        <v>483.32340000000011</v>
      </c>
      <c r="L21" s="118">
        <f t="shared" si="18"/>
        <v>493.5834000000001</v>
      </c>
      <c r="M21" s="118">
        <f t="shared" si="18"/>
        <v>503.84340000000009</v>
      </c>
      <c r="N21" s="118">
        <f t="shared" si="18"/>
        <v>514.10340000000008</v>
      </c>
      <c r="O21" s="118">
        <f t="shared" si="18"/>
        <v>524.36340000000007</v>
      </c>
      <c r="P21" s="118">
        <f t="shared" si="18"/>
        <v>534.62340000000006</v>
      </c>
      <c r="Q21" s="118">
        <f t="shared" si="18"/>
        <v>544.88340000000005</v>
      </c>
      <c r="R21" s="118">
        <f t="shared" si="18"/>
        <v>555.14340000000004</v>
      </c>
      <c r="S21" s="118">
        <f t="shared" si="18"/>
        <v>565.40340000000003</v>
      </c>
      <c r="T21" s="118">
        <f t="shared" si="18"/>
        <v>575.66340000000014</v>
      </c>
      <c r="U21" s="118">
        <f t="shared" si="18"/>
        <v>585.92340000000013</v>
      </c>
      <c r="V21" s="118">
        <f t="shared" si="18"/>
        <v>596.18340000000012</v>
      </c>
      <c r="W21" s="119">
        <f t="shared" si="3"/>
        <v>606.44340000000011</v>
      </c>
      <c r="X21" s="119">
        <f t="shared" si="3"/>
        <v>616.70340000000022</v>
      </c>
      <c r="Y21" s="119">
        <f t="shared" si="3"/>
        <v>626.96340000000009</v>
      </c>
      <c r="Z21" s="119">
        <f t="shared" si="3"/>
        <v>637.22340000000008</v>
      </c>
      <c r="AA21" s="119">
        <f t="shared" si="3"/>
        <v>647.48340000000019</v>
      </c>
      <c r="AB21" s="119">
        <f t="shared" si="3"/>
        <v>657.74340000000007</v>
      </c>
      <c r="AC21" s="119">
        <f t="shared" si="3"/>
        <v>668.00340000000006</v>
      </c>
      <c r="AD21" s="119">
        <f t="shared" si="3"/>
        <v>678.26340000000016</v>
      </c>
      <c r="AE21" s="119">
        <f t="shared" si="3"/>
        <v>688.52340000000015</v>
      </c>
      <c r="AF21" s="119">
        <f t="shared" si="3"/>
        <v>698.78340000000014</v>
      </c>
      <c r="AG21" s="119">
        <f t="shared" si="3"/>
        <v>709.04340000000013</v>
      </c>
      <c r="AH21" s="119">
        <f t="shared" si="3"/>
        <v>719.30340000000012</v>
      </c>
      <c r="AI21" s="119">
        <f t="shared" si="3"/>
        <v>729.56340000000012</v>
      </c>
      <c r="AJ21" s="119">
        <f t="shared" si="3"/>
        <v>739.82340000000011</v>
      </c>
      <c r="AK21" s="119">
        <f t="shared" si="3"/>
        <v>750.0834000000001</v>
      </c>
      <c r="AL21" s="119">
        <f t="shared" si="3"/>
        <v>760.34340000000009</v>
      </c>
      <c r="AM21" s="119">
        <f t="shared" ref="AM21:AP21" si="19">AM80+AM56</f>
        <v>770.60340000000008</v>
      </c>
      <c r="AN21" s="119">
        <f t="shared" si="19"/>
        <v>780.86340000000018</v>
      </c>
      <c r="AO21" s="119">
        <f t="shared" si="19"/>
        <v>791.12340000000017</v>
      </c>
      <c r="AP21" s="119">
        <f t="shared" si="19"/>
        <v>801.38340000000017</v>
      </c>
      <c r="AQ21" s="119">
        <f t="shared" ref="AQ21:AZ21" si="20">AQ80+AQ56</f>
        <v>811.64340000000016</v>
      </c>
      <c r="AR21" s="119">
        <f t="shared" si="20"/>
        <v>821.90340000000003</v>
      </c>
      <c r="AS21" s="119">
        <f t="shared" si="20"/>
        <v>832.16340000000014</v>
      </c>
      <c r="AT21" s="119">
        <f t="shared" si="20"/>
        <v>842.42340000000013</v>
      </c>
      <c r="AU21" s="119">
        <f t="shared" si="20"/>
        <v>852.68340000000023</v>
      </c>
      <c r="AV21" s="119">
        <f t="shared" si="20"/>
        <v>862.94340000000022</v>
      </c>
      <c r="AW21" s="119">
        <f t="shared" si="20"/>
        <v>873.20339999999987</v>
      </c>
      <c r="AX21" s="119">
        <f t="shared" si="20"/>
        <v>883.46339999999998</v>
      </c>
      <c r="AY21" s="119">
        <f t="shared" si="20"/>
        <v>893.72340000000008</v>
      </c>
      <c r="AZ21" s="119">
        <f t="shared" si="20"/>
        <v>903.98340000000007</v>
      </c>
    </row>
    <row r="22" spans="1:52" x14ac:dyDescent="0.25">
      <c r="A22" s="83">
        <v>170</v>
      </c>
      <c r="B22" s="118">
        <f t="shared" ref="B22:V22" si="21">B81+B57</f>
        <v>395.67779999999999</v>
      </c>
      <c r="C22" s="118">
        <f t="shared" si="21"/>
        <v>405.93779999999998</v>
      </c>
      <c r="D22" s="118">
        <f t="shared" si="21"/>
        <v>416.19780000000009</v>
      </c>
      <c r="E22" s="118">
        <f t="shared" si="21"/>
        <v>426.45780000000002</v>
      </c>
      <c r="F22" s="118">
        <f t="shared" si="21"/>
        <v>436.71780000000001</v>
      </c>
      <c r="G22" s="118">
        <f t="shared" si="21"/>
        <v>446.97780000000006</v>
      </c>
      <c r="H22" s="118">
        <f t="shared" si="21"/>
        <v>457.23780000000011</v>
      </c>
      <c r="I22" s="118">
        <f t="shared" si="21"/>
        <v>467.49780000000004</v>
      </c>
      <c r="J22" s="118">
        <f t="shared" si="21"/>
        <v>477.75780000000003</v>
      </c>
      <c r="K22" s="118">
        <f t="shared" si="21"/>
        <v>488.01780000000008</v>
      </c>
      <c r="L22" s="118">
        <f t="shared" si="21"/>
        <v>498.27780000000007</v>
      </c>
      <c r="M22" s="118">
        <f t="shared" si="21"/>
        <v>508.53780000000006</v>
      </c>
      <c r="N22" s="118">
        <f t="shared" si="21"/>
        <v>518.79780000000005</v>
      </c>
      <c r="O22" s="118">
        <f t="shared" si="21"/>
        <v>529.05780000000004</v>
      </c>
      <c r="P22" s="118">
        <f t="shared" si="21"/>
        <v>539.31780000000003</v>
      </c>
      <c r="Q22" s="118">
        <f t="shared" si="21"/>
        <v>549.57780000000002</v>
      </c>
      <c r="R22" s="118">
        <f t="shared" si="21"/>
        <v>559.83780000000002</v>
      </c>
      <c r="S22" s="118">
        <f t="shared" si="21"/>
        <v>570.09780000000001</v>
      </c>
      <c r="T22" s="118">
        <f t="shared" si="21"/>
        <v>580.35780000000011</v>
      </c>
      <c r="U22" s="118">
        <f t="shared" si="21"/>
        <v>590.6178000000001</v>
      </c>
      <c r="V22" s="118">
        <f t="shared" si="21"/>
        <v>600.87780000000021</v>
      </c>
      <c r="W22" s="119">
        <f t="shared" si="3"/>
        <v>611.13780000000008</v>
      </c>
      <c r="X22" s="119">
        <f t="shared" si="3"/>
        <v>621.39780000000019</v>
      </c>
      <c r="Y22" s="119">
        <f t="shared" si="3"/>
        <v>631.65780000000007</v>
      </c>
      <c r="Z22" s="119">
        <f t="shared" si="3"/>
        <v>641.91780000000006</v>
      </c>
      <c r="AA22" s="119">
        <f t="shared" si="3"/>
        <v>652.17780000000016</v>
      </c>
      <c r="AB22" s="119">
        <f t="shared" si="3"/>
        <v>662.43780000000004</v>
      </c>
      <c r="AC22" s="119">
        <f t="shared" si="3"/>
        <v>672.69780000000003</v>
      </c>
      <c r="AD22" s="119">
        <f t="shared" si="3"/>
        <v>682.95780000000013</v>
      </c>
      <c r="AE22" s="119">
        <f t="shared" si="3"/>
        <v>693.21780000000012</v>
      </c>
      <c r="AF22" s="119">
        <f t="shared" si="3"/>
        <v>703.47780000000012</v>
      </c>
      <c r="AG22" s="119">
        <f t="shared" si="3"/>
        <v>713.73780000000011</v>
      </c>
      <c r="AH22" s="119">
        <f t="shared" si="3"/>
        <v>723.9978000000001</v>
      </c>
      <c r="AI22" s="119">
        <f t="shared" si="3"/>
        <v>734.25780000000009</v>
      </c>
      <c r="AJ22" s="119">
        <f t="shared" si="3"/>
        <v>744.51780000000008</v>
      </c>
      <c r="AK22" s="119">
        <f t="shared" si="3"/>
        <v>754.77780000000007</v>
      </c>
      <c r="AL22" s="119">
        <f t="shared" si="3"/>
        <v>765.03780000000006</v>
      </c>
      <c r="AM22" s="119">
        <f t="shared" ref="AM22:AP22" si="22">AM81+AM57</f>
        <v>775.29780000000005</v>
      </c>
      <c r="AN22" s="119">
        <f t="shared" si="22"/>
        <v>785.55780000000016</v>
      </c>
      <c r="AO22" s="119">
        <f t="shared" si="22"/>
        <v>795.81780000000015</v>
      </c>
      <c r="AP22" s="119">
        <f t="shared" si="22"/>
        <v>806.07780000000014</v>
      </c>
      <c r="AQ22" s="119">
        <f t="shared" ref="AQ22:AZ22" si="23">AQ81+AQ57</f>
        <v>816.33780000000013</v>
      </c>
      <c r="AR22" s="119">
        <f t="shared" si="23"/>
        <v>826.59780000000001</v>
      </c>
      <c r="AS22" s="119">
        <f t="shared" si="23"/>
        <v>836.85780000000011</v>
      </c>
      <c r="AT22" s="119">
        <f t="shared" si="23"/>
        <v>847.1178000000001</v>
      </c>
      <c r="AU22" s="119">
        <f t="shared" si="23"/>
        <v>857.37780000000021</v>
      </c>
      <c r="AV22" s="119">
        <f t="shared" si="23"/>
        <v>867.6378000000002</v>
      </c>
      <c r="AW22" s="119">
        <f t="shared" si="23"/>
        <v>877.89779999999985</v>
      </c>
      <c r="AX22" s="119">
        <f t="shared" si="23"/>
        <v>888.15779999999995</v>
      </c>
      <c r="AY22" s="119">
        <f t="shared" si="23"/>
        <v>898.41780000000006</v>
      </c>
      <c r="AZ22" s="119">
        <f t="shared" si="23"/>
        <v>908.67780000000005</v>
      </c>
    </row>
    <row r="23" spans="1:52" x14ac:dyDescent="0.25">
      <c r="A23" s="83">
        <v>180</v>
      </c>
      <c r="B23" s="118">
        <f t="shared" ref="B23:V23" si="24">B82+B58</f>
        <v>400.37219999999996</v>
      </c>
      <c r="C23" s="118">
        <f t="shared" si="24"/>
        <v>410.63219999999995</v>
      </c>
      <c r="D23" s="118">
        <f t="shared" si="24"/>
        <v>420.89220000000006</v>
      </c>
      <c r="E23" s="118">
        <f t="shared" si="24"/>
        <v>431.15219999999999</v>
      </c>
      <c r="F23" s="118">
        <f t="shared" si="24"/>
        <v>441.41219999999998</v>
      </c>
      <c r="G23" s="118">
        <f t="shared" si="24"/>
        <v>451.67220000000003</v>
      </c>
      <c r="H23" s="118">
        <f t="shared" si="24"/>
        <v>461.93220000000008</v>
      </c>
      <c r="I23" s="118">
        <f t="shared" si="24"/>
        <v>472.19220000000001</v>
      </c>
      <c r="J23" s="118">
        <f t="shared" si="24"/>
        <v>482.4522</v>
      </c>
      <c r="K23" s="118">
        <f t="shared" si="24"/>
        <v>492.71220000000005</v>
      </c>
      <c r="L23" s="118">
        <f t="shared" si="24"/>
        <v>502.97220000000004</v>
      </c>
      <c r="M23" s="118">
        <f t="shared" si="24"/>
        <v>513.23220000000003</v>
      </c>
      <c r="N23" s="118">
        <f t="shared" si="24"/>
        <v>523.49220000000003</v>
      </c>
      <c r="O23" s="118">
        <f t="shared" si="24"/>
        <v>533.75220000000013</v>
      </c>
      <c r="P23" s="118">
        <f t="shared" si="24"/>
        <v>544.01220000000012</v>
      </c>
      <c r="Q23" s="118">
        <f t="shared" si="24"/>
        <v>554.27220000000011</v>
      </c>
      <c r="R23" s="118">
        <f t="shared" si="24"/>
        <v>564.5322000000001</v>
      </c>
      <c r="S23" s="118">
        <f t="shared" si="24"/>
        <v>574.79220000000009</v>
      </c>
      <c r="T23" s="118">
        <f t="shared" si="24"/>
        <v>585.05220000000008</v>
      </c>
      <c r="U23" s="118">
        <f t="shared" si="24"/>
        <v>595.31220000000008</v>
      </c>
      <c r="V23" s="118">
        <f t="shared" si="24"/>
        <v>605.57220000000018</v>
      </c>
      <c r="W23" s="119">
        <f t="shared" si="3"/>
        <v>615.83220000000006</v>
      </c>
      <c r="X23" s="119">
        <f t="shared" si="3"/>
        <v>626.09220000000016</v>
      </c>
      <c r="Y23" s="119">
        <f t="shared" si="3"/>
        <v>636.35220000000004</v>
      </c>
      <c r="Z23" s="119">
        <f t="shared" si="3"/>
        <v>646.61220000000003</v>
      </c>
      <c r="AA23" s="119">
        <f t="shared" si="3"/>
        <v>656.87220000000013</v>
      </c>
      <c r="AB23" s="119">
        <f t="shared" si="3"/>
        <v>667.13220000000001</v>
      </c>
      <c r="AC23" s="119">
        <f t="shared" si="3"/>
        <v>677.3922</v>
      </c>
      <c r="AD23" s="119">
        <f t="shared" si="3"/>
        <v>687.65220000000011</v>
      </c>
      <c r="AE23" s="119">
        <f t="shared" si="3"/>
        <v>697.9122000000001</v>
      </c>
      <c r="AF23" s="119">
        <f t="shared" si="3"/>
        <v>708.17220000000009</v>
      </c>
      <c r="AG23" s="119">
        <f t="shared" si="3"/>
        <v>718.43220000000008</v>
      </c>
      <c r="AH23" s="119">
        <f t="shared" si="3"/>
        <v>728.69220000000007</v>
      </c>
      <c r="AI23" s="119">
        <f t="shared" si="3"/>
        <v>738.95220000000006</v>
      </c>
      <c r="AJ23" s="119">
        <f t="shared" si="3"/>
        <v>749.21220000000005</v>
      </c>
      <c r="AK23" s="119">
        <f t="shared" si="3"/>
        <v>759.47220000000004</v>
      </c>
      <c r="AL23" s="119">
        <f t="shared" si="3"/>
        <v>769.73220000000003</v>
      </c>
      <c r="AM23" s="119">
        <f t="shared" ref="AM23:AP23" si="25">AM82+AM58</f>
        <v>779.99220000000003</v>
      </c>
      <c r="AN23" s="119">
        <f t="shared" si="25"/>
        <v>790.25220000000013</v>
      </c>
      <c r="AO23" s="119">
        <f t="shared" si="25"/>
        <v>800.51220000000012</v>
      </c>
      <c r="AP23" s="119">
        <f t="shared" si="25"/>
        <v>810.77220000000011</v>
      </c>
      <c r="AQ23" s="119">
        <f t="shared" ref="AQ23:AZ23" si="26">AQ82+AQ58</f>
        <v>821.0322000000001</v>
      </c>
      <c r="AR23" s="119">
        <f t="shared" si="26"/>
        <v>831.29219999999998</v>
      </c>
      <c r="AS23" s="119">
        <f t="shared" si="26"/>
        <v>841.55220000000008</v>
      </c>
      <c r="AT23" s="119">
        <f t="shared" si="26"/>
        <v>851.81220000000008</v>
      </c>
      <c r="AU23" s="119">
        <f t="shared" si="26"/>
        <v>862.07220000000018</v>
      </c>
      <c r="AV23" s="119">
        <f t="shared" si="26"/>
        <v>872.33220000000017</v>
      </c>
      <c r="AW23" s="119">
        <f t="shared" si="26"/>
        <v>882.59219999999982</v>
      </c>
      <c r="AX23" s="119">
        <f t="shared" si="26"/>
        <v>892.85219999999993</v>
      </c>
      <c r="AY23" s="119">
        <f t="shared" si="26"/>
        <v>903.11220000000003</v>
      </c>
      <c r="AZ23" s="119">
        <f t="shared" si="26"/>
        <v>913.37220000000002</v>
      </c>
    </row>
    <row r="24" spans="1:52" x14ac:dyDescent="0.25">
      <c r="A24" s="83">
        <v>190</v>
      </c>
      <c r="B24" s="118">
        <f t="shared" ref="B24:V24" si="27">B83+B59</f>
        <v>405.06659999999999</v>
      </c>
      <c r="C24" s="118">
        <f t="shared" si="27"/>
        <v>415.32659999999998</v>
      </c>
      <c r="D24" s="118">
        <f t="shared" si="27"/>
        <v>425.58660000000009</v>
      </c>
      <c r="E24" s="118">
        <f t="shared" si="27"/>
        <v>435.84660000000002</v>
      </c>
      <c r="F24" s="118">
        <f t="shared" si="27"/>
        <v>446.10660000000001</v>
      </c>
      <c r="G24" s="118">
        <f t="shared" si="27"/>
        <v>456.36660000000006</v>
      </c>
      <c r="H24" s="118">
        <f t="shared" si="27"/>
        <v>466.62660000000011</v>
      </c>
      <c r="I24" s="118">
        <f t="shared" si="27"/>
        <v>476.88660000000004</v>
      </c>
      <c r="J24" s="118">
        <f t="shared" si="27"/>
        <v>487.14660000000003</v>
      </c>
      <c r="K24" s="118">
        <f t="shared" si="27"/>
        <v>497.40660000000008</v>
      </c>
      <c r="L24" s="118">
        <f t="shared" si="27"/>
        <v>507.66660000000007</v>
      </c>
      <c r="M24" s="118">
        <f t="shared" si="27"/>
        <v>517.92660000000001</v>
      </c>
      <c r="N24" s="118">
        <f t="shared" si="27"/>
        <v>528.1866</v>
      </c>
      <c r="O24" s="118">
        <f t="shared" si="27"/>
        <v>538.4466000000001</v>
      </c>
      <c r="P24" s="118">
        <f t="shared" si="27"/>
        <v>548.70660000000009</v>
      </c>
      <c r="Q24" s="118">
        <f t="shared" si="27"/>
        <v>558.96660000000008</v>
      </c>
      <c r="R24" s="118">
        <f t="shared" si="27"/>
        <v>569.22660000000008</v>
      </c>
      <c r="S24" s="118">
        <f t="shared" si="27"/>
        <v>579.48660000000007</v>
      </c>
      <c r="T24" s="118">
        <f t="shared" si="27"/>
        <v>589.74660000000017</v>
      </c>
      <c r="U24" s="118">
        <f t="shared" si="27"/>
        <v>600.00660000000016</v>
      </c>
      <c r="V24" s="118">
        <f t="shared" si="27"/>
        <v>610.26660000000015</v>
      </c>
      <c r="W24" s="119">
        <f t="shared" si="3"/>
        <v>620.52660000000014</v>
      </c>
      <c r="X24" s="119">
        <f t="shared" si="3"/>
        <v>630.78660000000013</v>
      </c>
      <c r="Y24" s="119">
        <f t="shared" si="3"/>
        <v>641.04660000000013</v>
      </c>
      <c r="Z24" s="119">
        <f t="shared" si="3"/>
        <v>651.30660000000012</v>
      </c>
      <c r="AA24" s="119">
        <f t="shared" si="3"/>
        <v>661.56660000000011</v>
      </c>
      <c r="AB24" s="119">
        <f t="shared" si="3"/>
        <v>671.8266000000001</v>
      </c>
      <c r="AC24" s="119">
        <f t="shared" si="3"/>
        <v>682.08660000000009</v>
      </c>
      <c r="AD24" s="119">
        <f t="shared" si="3"/>
        <v>692.34660000000008</v>
      </c>
      <c r="AE24" s="119">
        <f t="shared" si="3"/>
        <v>702.60660000000007</v>
      </c>
      <c r="AF24" s="119">
        <f t="shared" si="3"/>
        <v>712.86660000000006</v>
      </c>
      <c r="AG24" s="119">
        <f t="shared" si="3"/>
        <v>723.12660000000005</v>
      </c>
      <c r="AH24" s="119">
        <f t="shared" si="3"/>
        <v>733.38660000000004</v>
      </c>
      <c r="AI24" s="119">
        <f t="shared" si="3"/>
        <v>743.64660000000003</v>
      </c>
      <c r="AJ24" s="119">
        <f t="shared" si="3"/>
        <v>753.90660000000003</v>
      </c>
      <c r="AK24" s="119">
        <f t="shared" si="3"/>
        <v>764.16660000000002</v>
      </c>
      <c r="AL24" s="119">
        <f t="shared" si="3"/>
        <v>774.42660000000001</v>
      </c>
      <c r="AM24" s="119">
        <f t="shared" ref="AM24:AP24" si="28">AM83+AM59</f>
        <v>784.6866</v>
      </c>
      <c r="AN24" s="119">
        <f t="shared" si="28"/>
        <v>794.94660000000022</v>
      </c>
      <c r="AO24" s="119">
        <f t="shared" si="28"/>
        <v>805.20660000000021</v>
      </c>
      <c r="AP24" s="119">
        <f t="shared" si="28"/>
        <v>815.4666000000002</v>
      </c>
      <c r="AQ24" s="119">
        <f t="shared" ref="AQ24:AZ24" si="29">AQ83+AQ59</f>
        <v>825.72660000000019</v>
      </c>
      <c r="AR24" s="119">
        <f t="shared" si="29"/>
        <v>835.98659999999995</v>
      </c>
      <c r="AS24" s="119">
        <f t="shared" si="29"/>
        <v>846.24660000000017</v>
      </c>
      <c r="AT24" s="119">
        <f t="shared" si="29"/>
        <v>856.50660000000016</v>
      </c>
      <c r="AU24" s="119">
        <f t="shared" si="29"/>
        <v>866.76660000000015</v>
      </c>
      <c r="AV24" s="119">
        <f t="shared" si="29"/>
        <v>877.02660000000014</v>
      </c>
      <c r="AW24" s="119">
        <f t="shared" si="29"/>
        <v>887.28659999999991</v>
      </c>
      <c r="AX24" s="119">
        <f t="shared" si="29"/>
        <v>897.5465999999999</v>
      </c>
      <c r="AY24" s="119">
        <f t="shared" si="29"/>
        <v>907.80660000000012</v>
      </c>
      <c r="AZ24" s="119">
        <f t="shared" si="29"/>
        <v>918.06660000000011</v>
      </c>
    </row>
    <row r="25" spans="1:52" x14ac:dyDescent="0.25">
      <c r="A25" s="83">
        <v>200</v>
      </c>
      <c r="B25" s="118">
        <f t="shared" ref="B25:V25" si="30">B84+B60</f>
        <v>409.76099999999997</v>
      </c>
      <c r="C25" s="118">
        <f t="shared" si="30"/>
        <v>420.02099999999996</v>
      </c>
      <c r="D25" s="118">
        <f t="shared" si="30"/>
        <v>430.28100000000006</v>
      </c>
      <c r="E25" s="118">
        <f t="shared" si="30"/>
        <v>440.54100000000005</v>
      </c>
      <c r="F25" s="118">
        <f t="shared" si="30"/>
        <v>450.80100000000004</v>
      </c>
      <c r="G25" s="118">
        <f t="shared" si="30"/>
        <v>461.06100000000004</v>
      </c>
      <c r="H25" s="118">
        <f t="shared" si="30"/>
        <v>471.32100000000014</v>
      </c>
      <c r="I25" s="118">
        <f t="shared" si="30"/>
        <v>481.58100000000002</v>
      </c>
      <c r="J25" s="118">
        <f t="shared" si="30"/>
        <v>491.84100000000001</v>
      </c>
      <c r="K25" s="118">
        <f t="shared" si="30"/>
        <v>502.10100000000011</v>
      </c>
      <c r="L25" s="118">
        <f t="shared" si="30"/>
        <v>512.3610000000001</v>
      </c>
      <c r="M25" s="118">
        <f t="shared" si="30"/>
        <v>522.62100000000009</v>
      </c>
      <c r="N25" s="118">
        <f t="shared" si="30"/>
        <v>532.88100000000009</v>
      </c>
      <c r="O25" s="118">
        <f t="shared" si="30"/>
        <v>543.14100000000008</v>
      </c>
      <c r="P25" s="118">
        <f t="shared" si="30"/>
        <v>553.40100000000007</v>
      </c>
      <c r="Q25" s="118">
        <f t="shared" si="30"/>
        <v>563.66100000000006</v>
      </c>
      <c r="R25" s="118">
        <f t="shared" si="30"/>
        <v>573.92100000000005</v>
      </c>
      <c r="S25" s="118">
        <f t="shared" si="30"/>
        <v>584.18100000000004</v>
      </c>
      <c r="T25" s="118">
        <f t="shared" si="30"/>
        <v>594.44100000000014</v>
      </c>
      <c r="U25" s="118">
        <f t="shared" si="30"/>
        <v>604.70100000000014</v>
      </c>
      <c r="V25" s="118">
        <f t="shared" si="30"/>
        <v>614.96100000000013</v>
      </c>
      <c r="W25" s="119">
        <f t="shared" si="3"/>
        <v>625.22100000000012</v>
      </c>
      <c r="X25" s="119">
        <f t="shared" si="3"/>
        <v>635.48100000000022</v>
      </c>
      <c r="Y25" s="119">
        <f t="shared" si="3"/>
        <v>645.7410000000001</v>
      </c>
      <c r="Z25" s="119">
        <f t="shared" si="3"/>
        <v>656.00100000000009</v>
      </c>
      <c r="AA25" s="119">
        <f t="shared" si="3"/>
        <v>666.26100000000019</v>
      </c>
      <c r="AB25" s="119">
        <f t="shared" si="3"/>
        <v>676.52100000000007</v>
      </c>
      <c r="AC25" s="119">
        <f t="shared" si="3"/>
        <v>686.78100000000006</v>
      </c>
      <c r="AD25" s="119">
        <f t="shared" si="3"/>
        <v>697.04100000000017</v>
      </c>
      <c r="AE25" s="119">
        <f t="shared" si="3"/>
        <v>707.30100000000016</v>
      </c>
      <c r="AF25" s="119">
        <f t="shared" si="3"/>
        <v>717.56100000000015</v>
      </c>
      <c r="AG25" s="119">
        <f t="shared" si="3"/>
        <v>727.82100000000014</v>
      </c>
      <c r="AH25" s="119">
        <f t="shared" si="3"/>
        <v>738.08100000000013</v>
      </c>
      <c r="AI25" s="119">
        <f t="shared" si="3"/>
        <v>748.34100000000012</v>
      </c>
      <c r="AJ25" s="119">
        <f t="shared" si="3"/>
        <v>758.60100000000011</v>
      </c>
      <c r="AK25" s="119">
        <f t="shared" si="3"/>
        <v>768.8610000000001</v>
      </c>
      <c r="AL25" s="119">
        <f t="shared" si="3"/>
        <v>779.12100000000009</v>
      </c>
      <c r="AM25" s="119">
        <f t="shared" ref="AM25:AP25" si="31">AM84+AM60</f>
        <v>789.38100000000009</v>
      </c>
      <c r="AN25" s="119">
        <f t="shared" si="31"/>
        <v>799.64100000000019</v>
      </c>
      <c r="AO25" s="119">
        <f t="shared" si="31"/>
        <v>809.90100000000018</v>
      </c>
      <c r="AP25" s="119">
        <f t="shared" si="31"/>
        <v>820.16100000000017</v>
      </c>
      <c r="AQ25" s="119">
        <f t="shared" ref="AQ25:AZ25" si="32">AQ84+AQ60</f>
        <v>830.42100000000016</v>
      </c>
      <c r="AR25" s="119">
        <f t="shared" si="32"/>
        <v>840.68100000000004</v>
      </c>
      <c r="AS25" s="119">
        <f t="shared" si="32"/>
        <v>850.94100000000014</v>
      </c>
      <c r="AT25" s="119">
        <f t="shared" si="32"/>
        <v>861.20100000000014</v>
      </c>
      <c r="AU25" s="119">
        <f t="shared" si="32"/>
        <v>871.46100000000024</v>
      </c>
      <c r="AV25" s="119">
        <f t="shared" si="32"/>
        <v>881.72100000000023</v>
      </c>
      <c r="AW25" s="119">
        <f t="shared" si="32"/>
        <v>891.98099999999988</v>
      </c>
      <c r="AX25" s="119">
        <f t="shared" si="32"/>
        <v>902.24099999999999</v>
      </c>
      <c r="AY25" s="119">
        <f t="shared" si="32"/>
        <v>912.50100000000009</v>
      </c>
      <c r="AZ25" s="119">
        <f t="shared" si="32"/>
        <v>922.76100000000008</v>
      </c>
    </row>
    <row r="26" spans="1:52" x14ac:dyDescent="0.25">
      <c r="A26" s="83">
        <v>210</v>
      </c>
      <c r="B26" s="118">
        <f t="shared" ref="B26:V26" si="33">B85+B61</f>
        <v>414.4554</v>
      </c>
      <c r="C26" s="118">
        <f t="shared" si="33"/>
        <v>424.71539999999999</v>
      </c>
      <c r="D26" s="118">
        <f t="shared" si="33"/>
        <v>434.97540000000009</v>
      </c>
      <c r="E26" s="118">
        <f t="shared" si="33"/>
        <v>445.23540000000003</v>
      </c>
      <c r="F26" s="118">
        <f t="shared" si="33"/>
        <v>455.49540000000002</v>
      </c>
      <c r="G26" s="118">
        <f t="shared" si="33"/>
        <v>465.75540000000007</v>
      </c>
      <c r="H26" s="118">
        <f t="shared" si="33"/>
        <v>476.01540000000011</v>
      </c>
      <c r="I26" s="118">
        <f t="shared" si="33"/>
        <v>486.27540000000005</v>
      </c>
      <c r="J26" s="118">
        <f t="shared" si="33"/>
        <v>496.53540000000004</v>
      </c>
      <c r="K26" s="118">
        <f t="shared" si="33"/>
        <v>506.79540000000009</v>
      </c>
      <c r="L26" s="118">
        <f t="shared" si="33"/>
        <v>517.05540000000008</v>
      </c>
      <c r="M26" s="118">
        <f t="shared" si="33"/>
        <v>527.31540000000007</v>
      </c>
      <c r="N26" s="118">
        <f t="shared" si="33"/>
        <v>537.57540000000006</v>
      </c>
      <c r="O26" s="118">
        <f t="shared" si="33"/>
        <v>547.83540000000016</v>
      </c>
      <c r="P26" s="118">
        <f t="shared" si="33"/>
        <v>558.09540000000015</v>
      </c>
      <c r="Q26" s="118">
        <f t="shared" si="33"/>
        <v>568.35540000000015</v>
      </c>
      <c r="R26" s="118">
        <f t="shared" si="33"/>
        <v>578.61540000000014</v>
      </c>
      <c r="S26" s="118">
        <f t="shared" si="33"/>
        <v>588.87540000000013</v>
      </c>
      <c r="T26" s="118">
        <f t="shared" si="33"/>
        <v>599.13540000000012</v>
      </c>
      <c r="U26" s="118">
        <f t="shared" si="33"/>
        <v>609.39540000000011</v>
      </c>
      <c r="V26" s="118">
        <f t="shared" si="33"/>
        <v>619.6554000000001</v>
      </c>
      <c r="W26" s="119">
        <f t="shared" si="3"/>
        <v>629.91540000000009</v>
      </c>
      <c r="X26" s="119">
        <f>X85+X61</f>
        <v>640.1754000000002</v>
      </c>
      <c r="Y26" s="119">
        <f t="shared" si="3"/>
        <v>650.43540000000007</v>
      </c>
      <c r="Z26" s="119">
        <f t="shared" si="3"/>
        <v>660.69540000000006</v>
      </c>
      <c r="AA26" s="119">
        <f t="shared" si="3"/>
        <v>670.95540000000017</v>
      </c>
      <c r="AB26" s="119">
        <f t="shared" si="3"/>
        <v>681.21540000000005</v>
      </c>
      <c r="AC26" s="119">
        <f t="shared" si="3"/>
        <v>691.47540000000004</v>
      </c>
      <c r="AD26" s="119">
        <f t="shared" si="3"/>
        <v>701.73540000000014</v>
      </c>
      <c r="AE26" s="119">
        <f t="shared" si="3"/>
        <v>711.99540000000013</v>
      </c>
      <c r="AF26" s="119">
        <f t="shared" si="3"/>
        <v>722.25540000000012</v>
      </c>
      <c r="AG26" s="119">
        <f t="shared" si="3"/>
        <v>732.51540000000011</v>
      </c>
      <c r="AH26" s="119">
        <f t="shared" si="3"/>
        <v>742.7754000000001</v>
      </c>
      <c r="AI26" s="119">
        <f t="shared" si="3"/>
        <v>753.0354000000001</v>
      </c>
      <c r="AJ26" s="119">
        <f t="shared" si="3"/>
        <v>763.29540000000009</v>
      </c>
      <c r="AK26" s="119">
        <f t="shared" si="3"/>
        <v>773.55540000000008</v>
      </c>
      <c r="AL26" s="119">
        <f t="shared" si="3"/>
        <v>783.81540000000007</v>
      </c>
      <c r="AM26" s="119">
        <f t="shared" ref="AM26:AP26" si="34">AM85+AM61</f>
        <v>794.07540000000006</v>
      </c>
      <c r="AN26" s="119">
        <f t="shared" si="34"/>
        <v>804.33540000000016</v>
      </c>
      <c r="AO26" s="119">
        <f t="shared" si="34"/>
        <v>814.59540000000015</v>
      </c>
      <c r="AP26" s="119">
        <f t="shared" si="34"/>
        <v>824.85540000000015</v>
      </c>
      <c r="AQ26" s="119">
        <f t="shared" ref="AQ26:AZ26" si="35">AQ85+AQ61</f>
        <v>835.11540000000014</v>
      </c>
      <c r="AR26" s="119">
        <f t="shared" si="35"/>
        <v>845.37540000000001</v>
      </c>
      <c r="AS26" s="119">
        <f t="shared" si="35"/>
        <v>855.63540000000012</v>
      </c>
      <c r="AT26" s="119">
        <f t="shared" si="35"/>
        <v>865.89540000000011</v>
      </c>
      <c r="AU26" s="119">
        <f t="shared" si="35"/>
        <v>876.15540000000021</v>
      </c>
      <c r="AV26" s="119">
        <f t="shared" si="35"/>
        <v>886.4154000000002</v>
      </c>
      <c r="AW26" s="119">
        <f t="shared" si="35"/>
        <v>896.67539999999985</v>
      </c>
      <c r="AX26" s="119">
        <f t="shared" si="35"/>
        <v>906.93539999999996</v>
      </c>
      <c r="AY26" s="119">
        <f t="shared" si="35"/>
        <v>917.19540000000006</v>
      </c>
      <c r="AZ26" s="119">
        <f t="shared" si="35"/>
        <v>927.45540000000005</v>
      </c>
    </row>
    <row r="27" spans="1:52" x14ac:dyDescent="0.25">
      <c r="A27" s="83">
        <v>220</v>
      </c>
      <c r="B27" s="118">
        <f t="shared" ref="B27:V27" si="36">B86+B62</f>
        <v>419.14979999999997</v>
      </c>
      <c r="C27" s="118">
        <f t="shared" si="36"/>
        <v>429.40979999999996</v>
      </c>
      <c r="D27" s="118">
        <f t="shared" si="36"/>
        <v>439.66980000000007</v>
      </c>
      <c r="E27" s="118">
        <f t="shared" si="36"/>
        <v>449.9298</v>
      </c>
      <c r="F27" s="118">
        <f t="shared" si="36"/>
        <v>460.18979999999999</v>
      </c>
      <c r="G27" s="118">
        <f t="shared" si="36"/>
        <v>470.44980000000004</v>
      </c>
      <c r="H27" s="118">
        <f t="shared" si="36"/>
        <v>480.70980000000009</v>
      </c>
      <c r="I27" s="118">
        <f t="shared" si="36"/>
        <v>490.96980000000002</v>
      </c>
      <c r="J27" s="118">
        <f t="shared" si="36"/>
        <v>501.22980000000001</v>
      </c>
      <c r="K27" s="118">
        <f t="shared" si="36"/>
        <v>511.48980000000006</v>
      </c>
      <c r="L27" s="118">
        <f t="shared" si="36"/>
        <v>521.74980000000005</v>
      </c>
      <c r="M27" s="118">
        <f t="shared" si="36"/>
        <v>532.00980000000004</v>
      </c>
      <c r="N27" s="118">
        <f t="shared" si="36"/>
        <v>542.26980000000003</v>
      </c>
      <c r="O27" s="118">
        <f t="shared" si="36"/>
        <v>552.52980000000014</v>
      </c>
      <c r="P27" s="118">
        <f t="shared" si="36"/>
        <v>562.78980000000013</v>
      </c>
      <c r="Q27" s="118">
        <f t="shared" si="36"/>
        <v>573.04980000000012</v>
      </c>
      <c r="R27" s="118">
        <f t="shared" si="36"/>
        <v>583.30980000000011</v>
      </c>
      <c r="S27" s="118">
        <f t="shared" si="36"/>
        <v>593.5698000000001</v>
      </c>
      <c r="T27" s="118">
        <f t="shared" si="36"/>
        <v>603.82980000000009</v>
      </c>
      <c r="U27" s="118">
        <f t="shared" si="36"/>
        <v>614.08980000000008</v>
      </c>
      <c r="V27" s="118">
        <f t="shared" si="36"/>
        <v>624.34980000000019</v>
      </c>
      <c r="W27" s="119">
        <f t="shared" si="3"/>
        <v>634.60980000000006</v>
      </c>
      <c r="X27" s="119">
        <f t="shared" si="3"/>
        <v>644.86980000000017</v>
      </c>
      <c r="Y27" s="119">
        <f t="shared" si="3"/>
        <v>655.12980000000005</v>
      </c>
      <c r="Z27" s="119">
        <f t="shared" si="3"/>
        <v>665.38980000000004</v>
      </c>
      <c r="AA27" s="119">
        <f t="shared" si="3"/>
        <v>675.64980000000014</v>
      </c>
      <c r="AB27" s="119">
        <f t="shared" si="3"/>
        <v>685.90980000000002</v>
      </c>
      <c r="AC27" s="119">
        <f t="shared" si="3"/>
        <v>696.16980000000001</v>
      </c>
      <c r="AD27" s="119">
        <f t="shared" si="3"/>
        <v>706.42980000000011</v>
      </c>
      <c r="AE27" s="119">
        <f t="shared" si="3"/>
        <v>716.6898000000001</v>
      </c>
      <c r="AF27" s="119">
        <f t="shared" si="3"/>
        <v>726.9498000000001</v>
      </c>
      <c r="AG27" s="119">
        <f t="shared" si="3"/>
        <v>737.20980000000009</v>
      </c>
      <c r="AH27" s="119">
        <f t="shared" si="3"/>
        <v>747.46980000000008</v>
      </c>
      <c r="AI27" s="119">
        <f t="shared" si="3"/>
        <v>757.72980000000007</v>
      </c>
      <c r="AJ27" s="119">
        <f t="shared" si="3"/>
        <v>767.98980000000006</v>
      </c>
      <c r="AK27" s="119">
        <f t="shared" si="3"/>
        <v>778.24980000000005</v>
      </c>
      <c r="AL27" s="119">
        <f t="shared" si="3"/>
        <v>788.50980000000004</v>
      </c>
      <c r="AM27" s="119">
        <f t="shared" ref="AM27:AP27" si="37">AM86+AM62</f>
        <v>798.76980000000003</v>
      </c>
      <c r="AN27" s="119">
        <f t="shared" si="37"/>
        <v>809.02980000000014</v>
      </c>
      <c r="AO27" s="119">
        <f t="shared" si="37"/>
        <v>819.28980000000013</v>
      </c>
      <c r="AP27" s="119">
        <f t="shared" si="37"/>
        <v>829.54980000000012</v>
      </c>
      <c r="AQ27" s="119">
        <f t="shared" ref="AQ27:AZ27" si="38">AQ86+AQ62</f>
        <v>839.80980000000011</v>
      </c>
      <c r="AR27" s="119">
        <f t="shared" si="38"/>
        <v>850.06979999999999</v>
      </c>
      <c r="AS27" s="119">
        <f t="shared" si="38"/>
        <v>860.32980000000009</v>
      </c>
      <c r="AT27" s="119">
        <f t="shared" si="38"/>
        <v>870.58980000000008</v>
      </c>
      <c r="AU27" s="119">
        <f t="shared" si="38"/>
        <v>880.84980000000019</v>
      </c>
      <c r="AV27" s="119">
        <f t="shared" si="38"/>
        <v>891.10980000000018</v>
      </c>
      <c r="AW27" s="119">
        <f t="shared" si="38"/>
        <v>901.36979999999983</v>
      </c>
      <c r="AX27" s="119">
        <f t="shared" si="38"/>
        <v>911.62979999999993</v>
      </c>
      <c r="AY27" s="119">
        <f t="shared" si="38"/>
        <v>921.88980000000004</v>
      </c>
      <c r="AZ27" s="119">
        <f t="shared" si="38"/>
        <v>932.14980000000003</v>
      </c>
    </row>
    <row r="28" spans="1:52" x14ac:dyDescent="0.25">
      <c r="A28" s="83">
        <v>230</v>
      </c>
      <c r="B28" s="118">
        <f t="shared" ref="B28:V28" si="39">B87+B63</f>
        <v>423.8442</v>
      </c>
      <c r="C28" s="118">
        <f t="shared" si="39"/>
        <v>434.10419999999999</v>
      </c>
      <c r="D28" s="118">
        <f t="shared" si="39"/>
        <v>444.3642000000001</v>
      </c>
      <c r="E28" s="118">
        <f t="shared" si="39"/>
        <v>454.62420000000003</v>
      </c>
      <c r="F28" s="118">
        <f t="shared" si="39"/>
        <v>464.88420000000002</v>
      </c>
      <c r="G28" s="118">
        <f t="shared" si="39"/>
        <v>475.14420000000007</v>
      </c>
      <c r="H28" s="118">
        <f t="shared" si="39"/>
        <v>485.40420000000012</v>
      </c>
      <c r="I28" s="118">
        <f t="shared" si="39"/>
        <v>495.66420000000005</v>
      </c>
      <c r="J28" s="118">
        <f t="shared" si="39"/>
        <v>505.92420000000004</v>
      </c>
      <c r="K28" s="118">
        <f t="shared" si="39"/>
        <v>516.18420000000003</v>
      </c>
      <c r="L28" s="118">
        <f t="shared" si="39"/>
        <v>526.44420000000002</v>
      </c>
      <c r="M28" s="118">
        <f t="shared" si="39"/>
        <v>536.70420000000001</v>
      </c>
      <c r="N28" s="118">
        <f t="shared" si="39"/>
        <v>546.96420000000001</v>
      </c>
      <c r="O28" s="118">
        <f t="shared" si="39"/>
        <v>557.22420000000011</v>
      </c>
      <c r="P28" s="118">
        <f t="shared" si="39"/>
        <v>567.4842000000001</v>
      </c>
      <c r="Q28" s="118">
        <f t="shared" si="39"/>
        <v>577.74420000000009</v>
      </c>
      <c r="R28" s="118">
        <f t="shared" si="39"/>
        <v>588.00420000000008</v>
      </c>
      <c r="S28" s="118">
        <f t="shared" si="39"/>
        <v>598.26420000000007</v>
      </c>
      <c r="T28" s="118">
        <f t="shared" si="39"/>
        <v>608.52420000000006</v>
      </c>
      <c r="U28" s="118">
        <f t="shared" si="39"/>
        <v>618.78420000000006</v>
      </c>
      <c r="V28" s="118">
        <f t="shared" si="39"/>
        <v>629.04420000000016</v>
      </c>
      <c r="W28" s="119">
        <f t="shared" si="3"/>
        <v>639.30420000000004</v>
      </c>
      <c r="X28" s="119">
        <f t="shared" si="3"/>
        <v>649.56420000000014</v>
      </c>
      <c r="Y28" s="119">
        <f t="shared" si="3"/>
        <v>659.82420000000002</v>
      </c>
      <c r="Z28" s="119">
        <f t="shared" si="3"/>
        <v>670.08420000000001</v>
      </c>
      <c r="AA28" s="119">
        <f t="shared" si="3"/>
        <v>680.34420000000011</v>
      </c>
      <c r="AB28" s="119">
        <f t="shared" si="3"/>
        <v>690.60419999999999</v>
      </c>
      <c r="AC28" s="119">
        <f t="shared" si="3"/>
        <v>700.86419999999998</v>
      </c>
      <c r="AD28" s="119">
        <f t="shared" si="3"/>
        <v>711.12420000000009</v>
      </c>
      <c r="AE28" s="119">
        <f t="shared" si="3"/>
        <v>721.38420000000008</v>
      </c>
      <c r="AF28" s="119">
        <f t="shared" si="3"/>
        <v>731.64420000000007</v>
      </c>
      <c r="AG28" s="119">
        <f t="shared" si="3"/>
        <v>741.90420000000006</v>
      </c>
      <c r="AH28" s="119">
        <f t="shared" si="3"/>
        <v>752.16420000000005</v>
      </c>
      <c r="AI28" s="119">
        <f t="shared" si="3"/>
        <v>762.42420000000004</v>
      </c>
      <c r="AJ28" s="119">
        <f t="shared" si="3"/>
        <v>772.68420000000003</v>
      </c>
      <c r="AK28" s="119">
        <f t="shared" si="3"/>
        <v>782.94420000000002</v>
      </c>
      <c r="AL28" s="119">
        <f t="shared" si="3"/>
        <v>793.20420000000001</v>
      </c>
      <c r="AM28" s="119">
        <f t="shared" ref="AM28:AP28" si="40">AM87+AM63</f>
        <v>803.46420000000001</v>
      </c>
      <c r="AN28" s="119">
        <f t="shared" si="40"/>
        <v>813.72420000000011</v>
      </c>
      <c r="AO28" s="119">
        <f t="shared" si="40"/>
        <v>823.9842000000001</v>
      </c>
      <c r="AP28" s="119">
        <f t="shared" si="40"/>
        <v>834.24420000000009</v>
      </c>
      <c r="AQ28" s="119">
        <f t="shared" ref="AQ28:AZ28" si="41">AQ87+AQ63</f>
        <v>844.50420000000008</v>
      </c>
      <c r="AR28" s="119">
        <f t="shared" si="41"/>
        <v>854.76419999999996</v>
      </c>
      <c r="AS28" s="119">
        <f t="shared" si="41"/>
        <v>865.02420000000006</v>
      </c>
      <c r="AT28" s="119">
        <f t="shared" si="41"/>
        <v>875.28420000000006</v>
      </c>
      <c r="AU28" s="119">
        <f t="shared" si="41"/>
        <v>885.54420000000016</v>
      </c>
      <c r="AV28" s="119">
        <f t="shared" si="41"/>
        <v>895.80420000000015</v>
      </c>
      <c r="AW28" s="119">
        <f t="shared" si="41"/>
        <v>906.0641999999998</v>
      </c>
      <c r="AX28" s="119">
        <f t="shared" si="41"/>
        <v>916.32419999999991</v>
      </c>
      <c r="AY28" s="119">
        <f t="shared" si="41"/>
        <v>926.58420000000001</v>
      </c>
      <c r="AZ28" s="119">
        <f t="shared" si="41"/>
        <v>936.8442</v>
      </c>
    </row>
    <row r="29" spans="1:52" x14ac:dyDescent="0.25">
      <c r="A29" s="83">
        <v>240</v>
      </c>
      <c r="B29" s="118">
        <f t="shared" ref="B29:V29" si="42">B88+B64</f>
        <v>428.53859999999997</v>
      </c>
      <c r="C29" s="118">
        <f t="shared" si="42"/>
        <v>438.79859999999996</v>
      </c>
      <c r="D29" s="118">
        <f t="shared" si="42"/>
        <v>449.05860000000007</v>
      </c>
      <c r="E29" s="118">
        <f t="shared" si="42"/>
        <v>459.3186</v>
      </c>
      <c r="F29" s="118">
        <f t="shared" si="42"/>
        <v>469.57859999999999</v>
      </c>
      <c r="G29" s="118">
        <f t="shared" si="42"/>
        <v>479.83860000000004</v>
      </c>
      <c r="H29" s="118">
        <f t="shared" si="42"/>
        <v>490.09860000000009</v>
      </c>
      <c r="I29" s="118">
        <f t="shared" si="42"/>
        <v>500.35860000000002</v>
      </c>
      <c r="J29" s="118">
        <f t="shared" si="42"/>
        <v>510.61860000000001</v>
      </c>
      <c r="K29" s="118">
        <f t="shared" si="42"/>
        <v>520.87860000000001</v>
      </c>
      <c r="L29" s="118">
        <f t="shared" si="42"/>
        <v>531.1386</v>
      </c>
      <c r="M29" s="118">
        <f t="shared" si="42"/>
        <v>541.39859999999999</v>
      </c>
      <c r="N29" s="118">
        <f t="shared" si="42"/>
        <v>551.65859999999998</v>
      </c>
      <c r="O29" s="118">
        <f t="shared" si="42"/>
        <v>561.91860000000008</v>
      </c>
      <c r="P29" s="118">
        <f t="shared" si="42"/>
        <v>572.17860000000007</v>
      </c>
      <c r="Q29" s="118">
        <f t="shared" si="42"/>
        <v>582.43860000000006</v>
      </c>
      <c r="R29" s="118">
        <f t="shared" si="42"/>
        <v>592.69860000000006</v>
      </c>
      <c r="S29" s="118">
        <f t="shared" si="42"/>
        <v>602.95860000000005</v>
      </c>
      <c r="T29" s="118">
        <f t="shared" si="42"/>
        <v>613.21860000000015</v>
      </c>
      <c r="U29" s="118">
        <f t="shared" si="42"/>
        <v>623.47860000000014</v>
      </c>
      <c r="V29" s="118">
        <f t="shared" si="42"/>
        <v>633.73860000000013</v>
      </c>
      <c r="W29" s="119">
        <f t="shared" si="3"/>
        <v>643.99860000000012</v>
      </c>
      <c r="X29" s="119">
        <f t="shared" si="3"/>
        <v>654.25860000000011</v>
      </c>
      <c r="Y29" s="119">
        <f t="shared" si="3"/>
        <v>664.51860000000011</v>
      </c>
      <c r="Z29" s="119">
        <f t="shared" si="3"/>
        <v>674.7786000000001</v>
      </c>
      <c r="AA29" s="119">
        <f t="shared" si="3"/>
        <v>685.03860000000009</v>
      </c>
      <c r="AB29" s="119">
        <f t="shared" si="3"/>
        <v>695.29860000000008</v>
      </c>
      <c r="AC29" s="119">
        <f t="shared" si="3"/>
        <v>705.55860000000007</v>
      </c>
      <c r="AD29" s="119">
        <f t="shared" si="3"/>
        <v>715.81860000000006</v>
      </c>
      <c r="AE29" s="119">
        <f t="shared" si="3"/>
        <v>726.07860000000005</v>
      </c>
      <c r="AF29" s="119">
        <f t="shared" si="3"/>
        <v>736.33860000000004</v>
      </c>
      <c r="AG29" s="119">
        <f t="shared" si="3"/>
        <v>746.59860000000003</v>
      </c>
      <c r="AH29" s="119">
        <f t="shared" si="3"/>
        <v>756.85860000000002</v>
      </c>
      <c r="AI29" s="119">
        <f t="shared" si="3"/>
        <v>767.11860000000001</v>
      </c>
      <c r="AJ29" s="119">
        <f t="shared" si="3"/>
        <v>777.37860000000001</v>
      </c>
      <c r="AK29" s="119">
        <f t="shared" si="3"/>
        <v>787.6386</v>
      </c>
      <c r="AL29" s="119">
        <f t="shared" si="3"/>
        <v>797.89859999999999</v>
      </c>
      <c r="AM29" s="119">
        <f t="shared" ref="AM29:AP29" si="43">AM88+AM64</f>
        <v>808.15859999999998</v>
      </c>
      <c r="AN29" s="119">
        <f t="shared" si="43"/>
        <v>818.4186000000002</v>
      </c>
      <c r="AO29" s="119">
        <f t="shared" si="43"/>
        <v>828.67860000000019</v>
      </c>
      <c r="AP29" s="119">
        <f t="shared" si="43"/>
        <v>838.93860000000018</v>
      </c>
      <c r="AQ29" s="119">
        <f t="shared" ref="AQ29:AZ29" si="44">AQ88+AQ64</f>
        <v>849.19860000000017</v>
      </c>
      <c r="AR29" s="119">
        <f t="shared" si="44"/>
        <v>859.45859999999993</v>
      </c>
      <c r="AS29" s="119">
        <f t="shared" si="44"/>
        <v>869.71860000000015</v>
      </c>
      <c r="AT29" s="119">
        <f t="shared" si="44"/>
        <v>879.97860000000014</v>
      </c>
      <c r="AU29" s="119">
        <f t="shared" si="44"/>
        <v>890.23860000000013</v>
      </c>
      <c r="AV29" s="119">
        <f t="shared" si="44"/>
        <v>900.49860000000012</v>
      </c>
      <c r="AW29" s="119">
        <f t="shared" si="44"/>
        <v>910.75859999999989</v>
      </c>
      <c r="AX29" s="119">
        <f t="shared" si="44"/>
        <v>921.01859999999988</v>
      </c>
      <c r="AY29" s="119">
        <f t="shared" si="44"/>
        <v>931.2786000000001</v>
      </c>
      <c r="AZ29" s="119">
        <f t="shared" si="44"/>
        <v>941.53860000000009</v>
      </c>
    </row>
    <row r="30" spans="1:52" x14ac:dyDescent="0.25">
      <c r="A30" s="83">
        <v>250</v>
      </c>
      <c r="B30" s="118">
        <f t="shared" ref="B30:V30" si="45">B89+B65</f>
        <v>433.23299999999995</v>
      </c>
      <c r="C30" s="118">
        <f t="shared" si="45"/>
        <v>443.49299999999994</v>
      </c>
      <c r="D30" s="118">
        <f t="shared" si="45"/>
        <v>453.75300000000004</v>
      </c>
      <c r="E30" s="118">
        <f t="shared" si="45"/>
        <v>464.01300000000003</v>
      </c>
      <c r="F30" s="118">
        <f t="shared" si="45"/>
        <v>474.27300000000002</v>
      </c>
      <c r="G30" s="118">
        <f t="shared" si="45"/>
        <v>484.53300000000002</v>
      </c>
      <c r="H30" s="118">
        <f t="shared" si="45"/>
        <v>494.79300000000012</v>
      </c>
      <c r="I30" s="118">
        <f t="shared" si="45"/>
        <v>505.053</v>
      </c>
      <c r="J30" s="118">
        <f t="shared" si="45"/>
        <v>515.31299999999999</v>
      </c>
      <c r="K30" s="118">
        <f t="shared" si="45"/>
        <v>525.57300000000009</v>
      </c>
      <c r="L30" s="118">
        <f t="shared" si="45"/>
        <v>535.83300000000008</v>
      </c>
      <c r="M30" s="118">
        <f t="shared" si="45"/>
        <v>546.09300000000007</v>
      </c>
      <c r="N30" s="118">
        <f t="shared" si="45"/>
        <v>556.35300000000007</v>
      </c>
      <c r="O30" s="118">
        <f t="shared" si="45"/>
        <v>566.61300000000006</v>
      </c>
      <c r="P30" s="118">
        <f t="shared" si="45"/>
        <v>576.87300000000005</v>
      </c>
      <c r="Q30" s="118">
        <f t="shared" si="45"/>
        <v>587.13300000000004</v>
      </c>
      <c r="R30" s="118">
        <f t="shared" si="45"/>
        <v>597.39300000000003</v>
      </c>
      <c r="S30" s="118">
        <f t="shared" si="45"/>
        <v>607.65300000000002</v>
      </c>
      <c r="T30" s="118">
        <f t="shared" si="45"/>
        <v>617.91300000000012</v>
      </c>
      <c r="U30" s="118">
        <f t="shared" si="45"/>
        <v>628.17300000000012</v>
      </c>
      <c r="V30" s="118">
        <f t="shared" si="45"/>
        <v>638.43300000000011</v>
      </c>
      <c r="W30" s="119">
        <f t="shared" si="3"/>
        <v>648.6930000000001</v>
      </c>
      <c r="X30" s="119">
        <f t="shared" si="3"/>
        <v>658.9530000000002</v>
      </c>
      <c r="Y30" s="119">
        <f t="shared" si="3"/>
        <v>669.21300000000008</v>
      </c>
      <c r="Z30" s="119">
        <f t="shared" si="3"/>
        <v>679.47300000000007</v>
      </c>
      <c r="AA30" s="119">
        <f t="shared" si="3"/>
        <v>689.73300000000017</v>
      </c>
      <c r="AB30" s="119">
        <f t="shared" si="3"/>
        <v>699.99300000000005</v>
      </c>
      <c r="AC30" s="119">
        <f t="shared" si="3"/>
        <v>710.25300000000004</v>
      </c>
      <c r="AD30" s="119">
        <f t="shared" si="3"/>
        <v>720.51300000000015</v>
      </c>
      <c r="AE30" s="119">
        <f t="shared" si="3"/>
        <v>730.77300000000014</v>
      </c>
      <c r="AF30" s="119">
        <f t="shared" si="3"/>
        <v>741.03300000000013</v>
      </c>
      <c r="AG30" s="119">
        <f t="shared" si="3"/>
        <v>751.29300000000012</v>
      </c>
      <c r="AH30" s="119">
        <f t="shared" si="3"/>
        <v>761.55300000000011</v>
      </c>
      <c r="AI30" s="119">
        <f t="shared" si="3"/>
        <v>771.8130000000001</v>
      </c>
      <c r="AJ30" s="119">
        <f t="shared" si="3"/>
        <v>782.07300000000009</v>
      </c>
      <c r="AK30" s="119">
        <f t="shared" si="3"/>
        <v>792.33300000000008</v>
      </c>
      <c r="AL30" s="119">
        <f t="shared" si="3"/>
        <v>802.59300000000007</v>
      </c>
      <c r="AM30" s="119">
        <f t="shared" ref="AM30:AP30" si="46">AM89+AM65</f>
        <v>812.85300000000007</v>
      </c>
      <c r="AN30" s="119">
        <f t="shared" si="46"/>
        <v>823.11300000000017</v>
      </c>
      <c r="AO30" s="119">
        <f t="shared" si="46"/>
        <v>833.37300000000016</v>
      </c>
      <c r="AP30" s="119">
        <f t="shared" si="46"/>
        <v>843.63300000000015</v>
      </c>
      <c r="AQ30" s="119">
        <f t="shared" ref="AQ30:AZ30" si="47">AQ89+AQ65</f>
        <v>853.89300000000014</v>
      </c>
      <c r="AR30" s="119">
        <f t="shared" si="47"/>
        <v>864.15300000000002</v>
      </c>
      <c r="AS30" s="119">
        <f t="shared" si="47"/>
        <v>874.41300000000012</v>
      </c>
      <c r="AT30" s="119">
        <f t="shared" si="47"/>
        <v>884.67300000000012</v>
      </c>
      <c r="AU30" s="119">
        <f t="shared" si="47"/>
        <v>894.93300000000022</v>
      </c>
      <c r="AV30" s="119">
        <f t="shared" si="47"/>
        <v>905.19300000000021</v>
      </c>
      <c r="AW30" s="119">
        <f t="shared" si="47"/>
        <v>915.45299999999986</v>
      </c>
      <c r="AX30" s="119">
        <f t="shared" si="47"/>
        <v>925.71299999999997</v>
      </c>
      <c r="AY30" s="119">
        <f t="shared" si="47"/>
        <v>935.97300000000007</v>
      </c>
      <c r="AZ30" s="119">
        <f t="shared" si="47"/>
        <v>946.23300000000006</v>
      </c>
    </row>
    <row r="31" spans="1:52" x14ac:dyDescent="0.25">
      <c r="A31" s="83">
        <v>260</v>
      </c>
      <c r="B31" s="118">
        <f t="shared" ref="B31:V31" si="48">B90+B66</f>
        <v>437.92739999999998</v>
      </c>
      <c r="C31" s="118">
        <f t="shared" si="48"/>
        <v>448.18739999999997</v>
      </c>
      <c r="D31" s="118">
        <f t="shared" si="48"/>
        <v>458.44740000000007</v>
      </c>
      <c r="E31" s="118">
        <f t="shared" si="48"/>
        <v>468.70740000000001</v>
      </c>
      <c r="F31" s="118">
        <f t="shared" si="48"/>
        <v>478.9674</v>
      </c>
      <c r="G31" s="118">
        <f t="shared" si="48"/>
        <v>489.22740000000005</v>
      </c>
      <c r="H31" s="118">
        <f t="shared" si="48"/>
        <v>499.48740000000009</v>
      </c>
      <c r="I31" s="118">
        <f t="shared" si="48"/>
        <v>509.74740000000003</v>
      </c>
      <c r="J31" s="118">
        <f t="shared" si="48"/>
        <v>520.00739999999996</v>
      </c>
      <c r="K31" s="118">
        <f t="shared" si="48"/>
        <v>530.26740000000007</v>
      </c>
      <c r="L31" s="118">
        <f t="shared" si="48"/>
        <v>540.52740000000006</v>
      </c>
      <c r="M31" s="118">
        <f t="shared" si="48"/>
        <v>550.78740000000005</v>
      </c>
      <c r="N31" s="118">
        <f t="shared" si="48"/>
        <v>561.04740000000004</v>
      </c>
      <c r="O31" s="118">
        <f t="shared" si="48"/>
        <v>571.30740000000014</v>
      </c>
      <c r="P31" s="118">
        <f t="shared" si="48"/>
        <v>581.56740000000013</v>
      </c>
      <c r="Q31" s="118">
        <f t="shared" si="48"/>
        <v>591.82740000000013</v>
      </c>
      <c r="R31" s="118">
        <f t="shared" si="48"/>
        <v>602.08740000000012</v>
      </c>
      <c r="S31" s="118">
        <f t="shared" si="48"/>
        <v>612.34740000000011</v>
      </c>
      <c r="T31" s="118">
        <f t="shared" si="48"/>
        <v>622.6074000000001</v>
      </c>
      <c r="U31" s="118">
        <f t="shared" si="48"/>
        <v>632.86740000000009</v>
      </c>
      <c r="V31" s="118">
        <f t="shared" si="48"/>
        <v>643.12740000000008</v>
      </c>
      <c r="W31" s="119">
        <f t="shared" si="3"/>
        <v>653.38740000000007</v>
      </c>
      <c r="X31" s="119">
        <f t="shared" si="3"/>
        <v>663.64740000000018</v>
      </c>
      <c r="Y31" s="119">
        <f t="shared" si="3"/>
        <v>673.90740000000005</v>
      </c>
      <c r="Z31" s="119">
        <f t="shared" si="3"/>
        <v>684.16740000000004</v>
      </c>
      <c r="AA31" s="119">
        <f t="shared" si="3"/>
        <v>694.42740000000015</v>
      </c>
      <c r="AB31" s="119">
        <f t="shared" si="3"/>
        <v>704.68740000000003</v>
      </c>
      <c r="AC31" s="119">
        <f t="shared" si="3"/>
        <v>714.94740000000002</v>
      </c>
      <c r="AD31" s="119">
        <f t="shared" si="3"/>
        <v>725.20740000000012</v>
      </c>
      <c r="AE31" s="119">
        <f t="shared" si="3"/>
        <v>735.46740000000011</v>
      </c>
      <c r="AF31" s="119">
        <f t="shared" si="3"/>
        <v>745.7274000000001</v>
      </c>
      <c r="AG31" s="119">
        <f t="shared" si="3"/>
        <v>755.98740000000009</v>
      </c>
      <c r="AH31" s="119">
        <f t="shared" ref="AH31:AP31" si="49">AH90+AH66</f>
        <v>766.24740000000008</v>
      </c>
      <c r="AI31" s="119">
        <f t="shared" si="49"/>
        <v>776.50740000000008</v>
      </c>
      <c r="AJ31" s="119">
        <f t="shared" si="49"/>
        <v>786.76740000000007</v>
      </c>
      <c r="AK31" s="119">
        <f>AK90+AK66</f>
        <v>797.02740000000006</v>
      </c>
      <c r="AL31" s="119">
        <f t="shared" si="49"/>
        <v>807.28740000000005</v>
      </c>
      <c r="AM31" s="119">
        <f t="shared" si="49"/>
        <v>817.54740000000004</v>
      </c>
      <c r="AN31" s="119">
        <f t="shared" si="49"/>
        <v>827.80740000000014</v>
      </c>
      <c r="AO31" s="119">
        <f t="shared" si="49"/>
        <v>838.06740000000013</v>
      </c>
      <c r="AP31" s="119">
        <f t="shared" si="49"/>
        <v>848.32740000000013</v>
      </c>
      <c r="AQ31" s="119">
        <f t="shared" ref="AQ31:AZ31" si="50">AQ90+AQ66</f>
        <v>858.58740000000012</v>
      </c>
      <c r="AR31" s="119">
        <f t="shared" si="50"/>
        <v>868.84739999999999</v>
      </c>
      <c r="AS31" s="119">
        <f t="shared" si="50"/>
        <v>879.1074000000001</v>
      </c>
      <c r="AT31" s="119">
        <f t="shared" si="50"/>
        <v>889.36740000000009</v>
      </c>
      <c r="AU31" s="119">
        <f t="shared" si="50"/>
        <v>899.62740000000019</v>
      </c>
      <c r="AV31" s="119">
        <f t="shared" si="50"/>
        <v>909.88740000000018</v>
      </c>
      <c r="AW31" s="119">
        <f t="shared" si="50"/>
        <v>920.14739999999983</v>
      </c>
      <c r="AX31" s="119">
        <f t="shared" si="50"/>
        <v>930.40739999999994</v>
      </c>
      <c r="AY31" s="119">
        <f t="shared" si="50"/>
        <v>940.66740000000004</v>
      </c>
      <c r="AZ31" s="119">
        <f t="shared" si="50"/>
        <v>950.92740000000003</v>
      </c>
    </row>
    <row r="32" spans="1:52" x14ac:dyDescent="0.25">
      <c r="A32" s="83">
        <v>270</v>
      </c>
      <c r="B32" s="118">
        <f t="shared" ref="B32:V32" si="51">B91+B67</f>
        <v>442.62180000000001</v>
      </c>
      <c r="C32" s="118">
        <f t="shared" si="51"/>
        <v>452.8818</v>
      </c>
      <c r="D32" s="118">
        <f t="shared" si="51"/>
        <v>463.1418000000001</v>
      </c>
      <c r="E32" s="118">
        <f t="shared" si="51"/>
        <v>473.40179999999998</v>
      </c>
      <c r="F32" s="118">
        <f t="shared" si="51"/>
        <v>483.66179999999997</v>
      </c>
      <c r="G32" s="118">
        <f t="shared" si="51"/>
        <v>493.92180000000008</v>
      </c>
      <c r="H32" s="118">
        <f t="shared" si="51"/>
        <v>504.18180000000007</v>
      </c>
      <c r="I32" s="118">
        <f t="shared" si="51"/>
        <v>514.44180000000006</v>
      </c>
      <c r="J32" s="118">
        <f t="shared" si="51"/>
        <v>524.70180000000005</v>
      </c>
      <c r="K32" s="118">
        <f t="shared" si="51"/>
        <v>534.96180000000004</v>
      </c>
      <c r="L32" s="118">
        <f t="shared" si="51"/>
        <v>545.22180000000003</v>
      </c>
      <c r="M32" s="118">
        <f t="shared" si="51"/>
        <v>555.48180000000002</v>
      </c>
      <c r="N32" s="118">
        <f t="shared" si="51"/>
        <v>565.74180000000001</v>
      </c>
      <c r="O32" s="118">
        <f t="shared" si="51"/>
        <v>576.00180000000012</v>
      </c>
      <c r="P32" s="118">
        <f t="shared" si="51"/>
        <v>586.26180000000011</v>
      </c>
      <c r="Q32" s="118">
        <f t="shared" si="51"/>
        <v>596.5218000000001</v>
      </c>
      <c r="R32" s="118">
        <f t="shared" si="51"/>
        <v>606.78180000000009</v>
      </c>
      <c r="S32" s="118">
        <f t="shared" si="51"/>
        <v>617.04180000000008</v>
      </c>
      <c r="T32" s="118">
        <f t="shared" si="51"/>
        <v>627.30180000000007</v>
      </c>
      <c r="U32" s="118">
        <f t="shared" si="51"/>
        <v>637.56180000000006</v>
      </c>
      <c r="V32" s="118">
        <f t="shared" si="51"/>
        <v>647.82180000000017</v>
      </c>
      <c r="W32" s="119">
        <f t="shared" si="3"/>
        <v>658.08180000000004</v>
      </c>
      <c r="X32" s="119">
        <f t="shared" ref="X32:AP32" si="52">X91+X67</f>
        <v>668.34180000000015</v>
      </c>
      <c r="Y32" s="119">
        <f t="shared" si="52"/>
        <v>678.60180000000003</v>
      </c>
      <c r="Z32" s="119">
        <f t="shared" si="52"/>
        <v>688.86180000000002</v>
      </c>
      <c r="AA32" s="119">
        <f t="shared" si="52"/>
        <v>699.12180000000012</v>
      </c>
      <c r="AB32" s="119">
        <f t="shared" si="52"/>
        <v>709.3818</v>
      </c>
      <c r="AC32" s="119">
        <f t="shared" si="52"/>
        <v>719.64179999999999</v>
      </c>
      <c r="AD32" s="119">
        <f t="shared" si="52"/>
        <v>729.90180000000009</v>
      </c>
      <c r="AE32" s="119">
        <f t="shared" si="52"/>
        <v>740.16180000000008</v>
      </c>
      <c r="AF32" s="119">
        <f t="shared" si="52"/>
        <v>750.42180000000008</v>
      </c>
      <c r="AG32" s="119">
        <f t="shared" si="52"/>
        <v>760.68180000000007</v>
      </c>
      <c r="AH32" s="119">
        <f t="shared" si="52"/>
        <v>770.94180000000006</v>
      </c>
      <c r="AI32" s="119">
        <f t="shared" si="52"/>
        <v>781.20180000000005</v>
      </c>
      <c r="AJ32" s="119">
        <f t="shared" si="52"/>
        <v>791.46180000000004</v>
      </c>
      <c r="AK32" s="119">
        <f t="shared" si="52"/>
        <v>801.72180000000003</v>
      </c>
      <c r="AL32" s="119">
        <f t="shared" si="52"/>
        <v>811.98180000000002</v>
      </c>
      <c r="AM32" s="119">
        <f t="shared" si="52"/>
        <v>822.24180000000001</v>
      </c>
      <c r="AN32" s="119">
        <f t="shared" si="52"/>
        <v>832.50180000000012</v>
      </c>
      <c r="AO32" s="119">
        <f t="shared" si="52"/>
        <v>842.76180000000011</v>
      </c>
      <c r="AP32" s="119">
        <f t="shared" si="52"/>
        <v>853.0218000000001</v>
      </c>
      <c r="AQ32" s="119">
        <f t="shared" ref="AQ32:AZ32" si="53">AQ91+AQ67</f>
        <v>863.28180000000009</v>
      </c>
      <c r="AR32" s="119">
        <f t="shared" si="53"/>
        <v>873.54179999999997</v>
      </c>
      <c r="AS32" s="119">
        <f t="shared" si="53"/>
        <v>883.80180000000007</v>
      </c>
      <c r="AT32" s="119">
        <f t="shared" si="53"/>
        <v>894.06180000000006</v>
      </c>
      <c r="AU32" s="119">
        <f t="shared" si="53"/>
        <v>904.32180000000017</v>
      </c>
      <c r="AV32" s="119">
        <f t="shared" si="53"/>
        <v>914.58180000000016</v>
      </c>
      <c r="AW32" s="119">
        <f t="shared" si="53"/>
        <v>924.84179999999981</v>
      </c>
      <c r="AX32" s="119">
        <f t="shared" si="53"/>
        <v>935.10179999999991</v>
      </c>
      <c r="AY32" s="119">
        <f t="shared" si="53"/>
        <v>945.36180000000002</v>
      </c>
      <c r="AZ32" s="119">
        <f t="shared" si="53"/>
        <v>955.62180000000001</v>
      </c>
    </row>
    <row r="33" spans="1:52" x14ac:dyDescent="0.25">
      <c r="A33" s="83">
        <v>280</v>
      </c>
      <c r="B33" s="118">
        <f t="shared" ref="B33:V33" si="54">B92+B68</f>
        <v>447.31619999999998</v>
      </c>
      <c r="C33" s="118">
        <f t="shared" si="54"/>
        <v>457.57619999999997</v>
      </c>
      <c r="D33" s="118">
        <f t="shared" si="54"/>
        <v>467.83620000000008</v>
      </c>
      <c r="E33" s="118">
        <f t="shared" si="54"/>
        <v>478.09620000000001</v>
      </c>
      <c r="F33" s="118">
        <f t="shared" si="54"/>
        <v>488.3562</v>
      </c>
      <c r="G33" s="118">
        <f t="shared" si="54"/>
        <v>498.61620000000005</v>
      </c>
      <c r="H33" s="118">
        <f t="shared" si="54"/>
        <v>508.8762000000001</v>
      </c>
      <c r="I33" s="118">
        <f t="shared" si="54"/>
        <v>519.13620000000003</v>
      </c>
      <c r="J33" s="118">
        <f t="shared" si="54"/>
        <v>529.39620000000002</v>
      </c>
      <c r="K33" s="118">
        <f t="shared" si="54"/>
        <v>539.65620000000013</v>
      </c>
      <c r="L33" s="118">
        <f t="shared" si="54"/>
        <v>549.91620000000012</v>
      </c>
      <c r="M33" s="118">
        <f t="shared" si="54"/>
        <v>560.17620000000011</v>
      </c>
      <c r="N33" s="118">
        <f t="shared" si="54"/>
        <v>570.4362000000001</v>
      </c>
      <c r="O33" s="118">
        <f t="shared" si="54"/>
        <v>580.69620000000009</v>
      </c>
      <c r="P33" s="118">
        <f t="shared" si="54"/>
        <v>590.95620000000008</v>
      </c>
      <c r="Q33" s="118">
        <f t="shared" si="54"/>
        <v>601.21620000000007</v>
      </c>
      <c r="R33" s="118">
        <f t="shared" si="54"/>
        <v>611.47620000000006</v>
      </c>
      <c r="S33" s="118">
        <f t="shared" si="54"/>
        <v>621.73620000000005</v>
      </c>
      <c r="T33" s="118">
        <f t="shared" si="54"/>
        <v>631.99620000000004</v>
      </c>
      <c r="U33" s="118">
        <f t="shared" si="54"/>
        <v>642.25620000000004</v>
      </c>
      <c r="V33" s="118">
        <f t="shared" si="54"/>
        <v>652.51620000000014</v>
      </c>
      <c r="W33" s="119">
        <f t="shared" si="3"/>
        <v>662.77620000000002</v>
      </c>
      <c r="X33" s="119">
        <f t="shared" ref="X33:AP33" si="55">X92+X68</f>
        <v>673.03620000000024</v>
      </c>
      <c r="Y33" s="119">
        <f t="shared" si="55"/>
        <v>683.2962</v>
      </c>
      <c r="Z33" s="119">
        <f t="shared" si="55"/>
        <v>693.55619999999999</v>
      </c>
      <c r="AA33" s="119">
        <f t="shared" si="55"/>
        <v>703.81620000000021</v>
      </c>
      <c r="AB33" s="119">
        <f t="shared" si="55"/>
        <v>714.07619999999997</v>
      </c>
      <c r="AC33" s="119">
        <f t="shared" si="55"/>
        <v>724.33619999999996</v>
      </c>
      <c r="AD33" s="119">
        <f t="shared" si="55"/>
        <v>734.59620000000018</v>
      </c>
      <c r="AE33" s="119">
        <f t="shared" si="55"/>
        <v>744.85620000000017</v>
      </c>
      <c r="AF33" s="119">
        <f t="shared" si="55"/>
        <v>755.11620000000016</v>
      </c>
      <c r="AG33" s="119">
        <f t="shared" si="55"/>
        <v>765.37620000000015</v>
      </c>
      <c r="AH33" s="119">
        <f t="shared" si="55"/>
        <v>775.63620000000014</v>
      </c>
      <c r="AI33" s="119">
        <f t="shared" si="55"/>
        <v>785.89620000000014</v>
      </c>
      <c r="AJ33" s="119">
        <f t="shared" si="55"/>
        <v>796.15620000000013</v>
      </c>
      <c r="AK33" s="119">
        <f t="shared" si="55"/>
        <v>806.41620000000012</v>
      </c>
      <c r="AL33" s="119">
        <f t="shared" si="55"/>
        <v>816.67620000000011</v>
      </c>
      <c r="AM33" s="119">
        <f t="shared" si="55"/>
        <v>826.9362000000001</v>
      </c>
      <c r="AN33" s="119">
        <f t="shared" si="55"/>
        <v>837.19620000000009</v>
      </c>
      <c r="AO33" s="119">
        <f t="shared" si="55"/>
        <v>847.45620000000008</v>
      </c>
      <c r="AP33" s="119">
        <f t="shared" si="55"/>
        <v>857.71620000000007</v>
      </c>
      <c r="AQ33" s="119">
        <f t="shared" ref="AQ33:AZ33" si="56">AQ92+AQ68</f>
        <v>867.97620000000006</v>
      </c>
      <c r="AR33" s="119">
        <f t="shared" si="56"/>
        <v>878.23620000000005</v>
      </c>
      <c r="AS33" s="119">
        <f t="shared" si="56"/>
        <v>888.49620000000004</v>
      </c>
      <c r="AT33" s="119">
        <f t="shared" si="56"/>
        <v>898.75620000000004</v>
      </c>
      <c r="AU33" s="119">
        <f t="shared" si="56"/>
        <v>909.01620000000025</v>
      </c>
      <c r="AV33" s="119">
        <f t="shared" si="56"/>
        <v>919.27620000000024</v>
      </c>
      <c r="AW33" s="119">
        <f t="shared" si="56"/>
        <v>929.53619999999978</v>
      </c>
      <c r="AX33" s="119">
        <f t="shared" si="56"/>
        <v>939.7962</v>
      </c>
      <c r="AY33" s="119">
        <f t="shared" si="56"/>
        <v>950.05619999999999</v>
      </c>
      <c r="AZ33" s="119">
        <f t="shared" si="56"/>
        <v>960.31619999999998</v>
      </c>
    </row>
    <row r="34" spans="1:52" x14ac:dyDescent="0.25">
      <c r="A34" s="83">
        <v>290</v>
      </c>
      <c r="B34" s="118">
        <f t="shared" ref="B34:V34" si="57">B93+B69</f>
        <v>452.01059999999995</v>
      </c>
      <c r="C34" s="118">
        <f t="shared" si="57"/>
        <v>462.27059999999994</v>
      </c>
      <c r="D34" s="118">
        <f t="shared" si="57"/>
        <v>472.53060000000005</v>
      </c>
      <c r="E34" s="118">
        <f t="shared" si="57"/>
        <v>482.79060000000004</v>
      </c>
      <c r="F34" s="118">
        <f t="shared" si="57"/>
        <v>493.05060000000003</v>
      </c>
      <c r="G34" s="118">
        <f t="shared" si="57"/>
        <v>503.31060000000002</v>
      </c>
      <c r="H34" s="118">
        <f t="shared" si="57"/>
        <v>513.57060000000013</v>
      </c>
      <c r="I34" s="118">
        <f t="shared" si="57"/>
        <v>523.8306</v>
      </c>
      <c r="J34" s="118">
        <f t="shared" si="57"/>
        <v>534.09059999999999</v>
      </c>
      <c r="K34" s="118">
        <f t="shared" si="57"/>
        <v>544.3506000000001</v>
      </c>
      <c r="L34" s="118">
        <f t="shared" si="57"/>
        <v>554.61060000000009</v>
      </c>
      <c r="M34" s="118">
        <f t="shared" si="57"/>
        <v>564.87060000000008</v>
      </c>
      <c r="N34" s="118">
        <f t="shared" si="57"/>
        <v>575.13060000000007</v>
      </c>
      <c r="O34" s="118">
        <f t="shared" si="57"/>
        <v>585.39060000000006</v>
      </c>
      <c r="P34" s="118">
        <f t="shared" si="57"/>
        <v>595.65060000000005</v>
      </c>
      <c r="Q34" s="118">
        <f t="shared" si="57"/>
        <v>605.91060000000004</v>
      </c>
      <c r="R34" s="118">
        <f t="shared" si="57"/>
        <v>616.17060000000004</v>
      </c>
      <c r="S34" s="118">
        <f t="shared" si="57"/>
        <v>626.43060000000003</v>
      </c>
      <c r="T34" s="118">
        <f t="shared" si="57"/>
        <v>636.69060000000013</v>
      </c>
      <c r="U34" s="118">
        <f t="shared" si="57"/>
        <v>646.95060000000012</v>
      </c>
      <c r="V34" s="118">
        <f t="shared" si="57"/>
        <v>657.21060000000011</v>
      </c>
      <c r="W34" s="119">
        <f t="shared" si="3"/>
        <v>667.4706000000001</v>
      </c>
      <c r="X34" s="119">
        <f t="shared" ref="X34:AP34" si="58">X93+X69</f>
        <v>677.73060000000021</v>
      </c>
      <c r="Y34" s="119">
        <f t="shared" si="58"/>
        <v>687.99060000000009</v>
      </c>
      <c r="Z34" s="119">
        <f t="shared" si="58"/>
        <v>698.25060000000008</v>
      </c>
      <c r="AA34" s="119">
        <f t="shared" si="58"/>
        <v>708.51060000000018</v>
      </c>
      <c r="AB34" s="119">
        <f t="shared" si="58"/>
        <v>718.77060000000006</v>
      </c>
      <c r="AC34" s="119">
        <f t="shared" si="58"/>
        <v>729.03060000000005</v>
      </c>
      <c r="AD34" s="119">
        <f t="shared" si="58"/>
        <v>739.29060000000015</v>
      </c>
      <c r="AE34" s="119">
        <f t="shared" si="58"/>
        <v>749.55060000000014</v>
      </c>
      <c r="AF34" s="119">
        <f t="shared" si="58"/>
        <v>759.81060000000014</v>
      </c>
      <c r="AG34" s="119">
        <f t="shared" si="58"/>
        <v>770.07060000000013</v>
      </c>
      <c r="AH34" s="119">
        <f t="shared" si="58"/>
        <v>780.33060000000012</v>
      </c>
      <c r="AI34" s="119">
        <f t="shared" si="58"/>
        <v>790.59060000000011</v>
      </c>
      <c r="AJ34" s="119">
        <f t="shared" si="58"/>
        <v>800.8506000000001</v>
      </c>
      <c r="AK34" s="119">
        <f t="shared" si="58"/>
        <v>811.11060000000009</v>
      </c>
      <c r="AL34" s="119">
        <f t="shared" si="58"/>
        <v>821.37060000000008</v>
      </c>
      <c r="AM34" s="119">
        <f t="shared" si="58"/>
        <v>831.63060000000007</v>
      </c>
      <c r="AN34" s="119">
        <f t="shared" si="58"/>
        <v>841.89060000000018</v>
      </c>
      <c r="AO34" s="119">
        <f t="shared" si="58"/>
        <v>852.15060000000017</v>
      </c>
      <c r="AP34" s="119">
        <f t="shared" si="58"/>
        <v>862.41060000000016</v>
      </c>
      <c r="AQ34" s="119">
        <f t="shared" ref="AQ34:AZ34" si="59">AQ93+AQ69</f>
        <v>872.67060000000015</v>
      </c>
      <c r="AR34" s="119">
        <f t="shared" si="59"/>
        <v>882.93060000000003</v>
      </c>
      <c r="AS34" s="119">
        <f t="shared" si="59"/>
        <v>893.19060000000013</v>
      </c>
      <c r="AT34" s="119">
        <f t="shared" si="59"/>
        <v>903.45060000000012</v>
      </c>
      <c r="AU34" s="119">
        <f t="shared" si="59"/>
        <v>913.71060000000023</v>
      </c>
      <c r="AV34" s="119">
        <f t="shared" si="59"/>
        <v>923.97060000000022</v>
      </c>
      <c r="AW34" s="119">
        <f t="shared" si="59"/>
        <v>934.23059999999987</v>
      </c>
      <c r="AX34" s="119">
        <f t="shared" si="59"/>
        <v>944.49059999999997</v>
      </c>
      <c r="AY34" s="119">
        <f t="shared" si="59"/>
        <v>954.75060000000008</v>
      </c>
      <c r="AZ34" s="119">
        <f t="shared" si="59"/>
        <v>965.01060000000007</v>
      </c>
    </row>
    <row r="35" spans="1:52" x14ac:dyDescent="0.25">
      <c r="A35" s="83">
        <v>300</v>
      </c>
      <c r="B35" s="118">
        <f t="shared" ref="B35:V35" si="60">B94+B70</f>
        <v>456.70499999999998</v>
      </c>
      <c r="C35" s="118">
        <f t="shared" si="60"/>
        <v>466.96499999999997</v>
      </c>
      <c r="D35" s="118">
        <f t="shared" si="60"/>
        <v>477.22500000000008</v>
      </c>
      <c r="E35" s="118">
        <f t="shared" si="60"/>
        <v>487.48500000000001</v>
      </c>
      <c r="F35" s="118">
        <f t="shared" si="60"/>
        <v>497.745</v>
      </c>
      <c r="G35" s="118">
        <f t="shared" si="60"/>
        <v>508.00500000000005</v>
      </c>
      <c r="H35" s="118">
        <f t="shared" si="60"/>
        <v>518.2650000000001</v>
      </c>
      <c r="I35" s="118">
        <f t="shared" si="60"/>
        <v>528.52500000000009</v>
      </c>
      <c r="J35" s="118">
        <f t="shared" si="60"/>
        <v>538.78500000000008</v>
      </c>
      <c r="K35" s="118">
        <f t="shared" si="60"/>
        <v>549.04500000000007</v>
      </c>
      <c r="L35" s="118">
        <f t="shared" si="60"/>
        <v>559.30500000000006</v>
      </c>
      <c r="M35" s="118">
        <f t="shared" si="60"/>
        <v>569.56500000000005</v>
      </c>
      <c r="N35" s="118">
        <f t="shared" si="60"/>
        <v>579.82500000000005</v>
      </c>
      <c r="O35" s="118">
        <f t="shared" si="60"/>
        <v>590.08500000000004</v>
      </c>
      <c r="P35" s="118">
        <f t="shared" si="60"/>
        <v>600.34500000000003</v>
      </c>
      <c r="Q35" s="118">
        <f t="shared" si="60"/>
        <v>610.60500000000002</v>
      </c>
      <c r="R35" s="118">
        <f t="shared" si="60"/>
        <v>620.86500000000001</v>
      </c>
      <c r="S35" s="118">
        <f t="shared" si="60"/>
        <v>631.125</v>
      </c>
      <c r="T35" s="118">
        <f t="shared" si="60"/>
        <v>641.3850000000001</v>
      </c>
      <c r="U35" s="118">
        <f t="shared" si="60"/>
        <v>651.6450000000001</v>
      </c>
      <c r="V35" s="118">
        <f t="shared" si="60"/>
        <v>661.9050000000002</v>
      </c>
      <c r="W35" s="119">
        <f t="shared" si="3"/>
        <v>672.16500000000008</v>
      </c>
      <c r="X35" s="119">
        <f t="shared" ref="X35:AP35" si="61">X94+X70</f>
        <v>682.42500000000018</v>
      </c>
      <c r="Y35" s="119">
        <f t="shared" si="61"/>
        <v>692.68500000000006</v>
      </c>
      <c r="Z35" s="119">
        <f t="shared" si="61"/>
        <v>702.94500000000005</v>
      </c>
      <c r="AA35" s="119">
        <f t="shared" si="61"/>
        <v>713.20500000000015</v>
      </c>
      <c r="AB35" s="119">
        <f t="shared" si="61"/>
        <v>723.46500000000003</v>
      </c>
      <c r="AC35" s="119">
        <f t="shared" si="61"/>
        <v>733.72500000000002</v>
      </c>
      <c r="AD35" s="119">
        <f t="shared" si="61"/>
        <v>743.98500000000013</v>
      </c>
      <c r="AE35" s="119">
        <f t="shared" si="61"/>
        <v>754.24500000000012</v>
      </c>
      <c r="AF35" s="119">
        <f t="shared" si="61"/>
        <v>764.50500000000011</v>
      </c>
      <c r="AG35" s="119">
        <f t="shared" si="61"/>
        <v>774.7650000000001</v>
      </c>
      <c r="AH35" s="119">
        <f t="shared" si="61"/>
        <v>785.02500000000009</v>
      </c>
      <c r="AI35" s="119">
        <f t="shared" si="61"/>
        <v>795.28500000000008</v>
      </c>
      <c r="AJ35" s="119">
        <f t="shared" si="61"/>
        <v>805.54500000000007</v>
      </c>
      <c r="AK35" s="119">
        <f t="shared" si="61"/>
        <v>815.80500000000006</v>
      </c>
      <c r="AL35" s="119">
        <f t="shared" si="61"/>
        <v>826.06500000000005</v>
      </c>
      <c r="AM35" s="119">
        <f t="shared" si="61"/>
        <v>836.32500000000005</v>
      </c>
      <c r="AN35" s="119">
        <f t="shared" si="61"/>
        <v>846.58500000000015</v>
      </c>
      <c r="AO35" s="119">
        <f t="shared" si="61"/>
        <v>856.84500000000014</v>
      </c>
      <c r="AP35" s="119">
        <f t="shared" si="61"/>
        <v>867.10500000000013</v>
      </c>
      <c r="AQ35" s="119">
        <f t="shared" ref="AQ35:AZ35" si="62">AQ94+AQ70</f>
        <v>877.36500000000012</v>
      </c>
      <c r="AR35" s="119">
        <f t="shared" si="62"/>
        <v>887.625</v>
      </c>
      <c r="AS35" s="119">
        <f t="shared" si="62"/>
        <v>897.8850000000001</v>
      </c>
      <c r="AT35" s="119">
        <f t="shared" si="62"/>
        <v>908.1450000000001</v>
      </c>
      <c r="AU35" s="119">
        <f t="shared" si="62"/>
        <v>918.4050000000002</v>
      </c>
      <c r="AV35" s="119">
        <f t="shared" si="62"/>
        <v>928.66500000000019</v>
      </c>
      <c r="AW35" s="119">
        <f t="shared" si="62"/>
        <v>938.92499999999984</v>
      </c>
      <c r="AX35" s="119">
        <f t="shared" si="62"/>
        <v>949.18499999999995</v>
      </c>
      <c r="AY35" s="119">
        <f t="shared" si="62"/>
        <v>959.44500000000005</v>
      </c>
      <c r="AZ35" s="119">
        <f t="shared" si="62"/>
        <v>969.70500000000004</v>
      </c>
    </row>
    <row r="36" spans="1:52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</row>
    <row r="37" spans="1:52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</row>
    <row r="38" spans="1:52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2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</row>
    <row r="40" spans="1:52" ht="21" customHeight="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</row>
    <row r="41" spans="1:52" ht="21" customHeight="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52" ht="21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52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52" x14ac:dyDescent="0.25">
      <c r="A44" s="26"/>
      <c r="B44" s="26"/>
      <c r="C44" s="84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52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52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8" spans="1:52" x14ac:dyDescent="0.25">
      <c r="A48" t="s">
        <v>63</v>
      </c>
    </row>
    <row r="49" spans="1:52" x14ac:dyDescent="0.25">
      <c r="A49" s="1"/>
      <c r="B49" s="1">
        <v>100</v>
      </c>
      <c r="C49" s="1">
        <v>110</v>
      </c>
      <c r="D49" s="1">
        <v>120</v>
      </c>
      <c r="E49" s="1">
        <v>130</v>
      </c>
      <c r="F49" s="1">
        <v>140</v>
      </c>
      <c r="G49" s="1">
        <v>150</v>
      </c>
      <c r="H49" s="1">
        <v>160</v>
      </c>
      <c r="I49" s="1">
        <v>170</v>
      </c>
      <c r="J49" s="1">
        <v>180</v>
      </c>
      <c r="K49" s="1">
        <v>190</v>
      </c>
      <c r="L49" s="1">
        <v>200</v>
      </c>
      <c r="M49" s="1">
        <v>210</v>
      </c>
      <c r="N49" s="1">
        <v>220</v>
      </c>
      <c r="O49" s="1">
        <v>230</v>
      </c>
      <c r="P49" s="1">
        <v>240</v>
      </c>
      <c r="Q49" s="1">
        <v>250</v>
      </c>
      <c r="R49" s="1">
        <v>260</v>
      </c>
      <c r="S49" s="1">
        <v>270</v>
      </c>
      <c r="T49" s="1">
        <v>280</v>
      </c>
      <c r="U49" s="1">
        <v>290</v>
      </c>
      <c r="V49" s="1">
        <v>300</v>
      </c>
      <c r="W49" s="1">
        <v>310</v>
      </c>
      <c r="X49" s="1">
        <v>320</v>
      </c>
      <c r="Y49" s="1">
        <v>330</v>
      </c>
      <c r="Z49" s="1">
        <v>340</v>
      </c>
      <c r="AA49" s="1">
        <v>350</v>
      </c>
      <c r="AB49" s="1">
        <v>360</v>
      </c>
      <c r="AC49" s="1">
        <v>370</v>
      </c>
      <c r="AD49" s="1">
        <v>380</v>
      </c>
      <c r="AE49" s="1">
        <v>390</v>
      </c>
      <c r="AF49" s="1">
        <v>400</v>
      </c>
      <c r="AG49" s="1">
        <v>410</v>
      </c>
      <c r="AH49" s="1">
        <v>420</v>
      </c>
      <c r="AI49" s="1">
        <v>430</v>
      </c>
      <c r="AJ49" s="1">
        <v>440</v>
      </c>
      <c r="AK49" s="1">
        <v>450</v>
      </c>
      <c r="AL49" s="1">
        <v>460</v>
      </c>
      <c r="AM49" s="1">
        <v>470</v>
      </c>
      <c r="AN49" s="1">
        <v>480</v>
      </c>
      <c r="AO49" s="1">
        <v>490</v>
      </c>
      <c r="AP49" s="1">
        <v>500</v>
      </c>
      <c r="AQ49" s="1">
        <v>510</v>
      </c>
      <c r="AR49" s="1">
        <v>520</v>
      </c>
      <c r="AS49" s="1">
        <v>530</v>
      </c>
      <c r="AT49" s="1">
        <v>540</v>
      </c>
      <c r="AU49" s="1">
        <v>550</v>
      </c>
      <c r="AV49" s="1">
        <v>560</v>
      </c>
      <c r="AW49" s="1">
        <v>570</v>
      </c>
      <c r="AX49" s="1">
        <v>580</v>
      </c>
      <c r="AY49" s="1">
        <v>590</v>
      </c>
      <c r="AZ49" s="1">
        <v>600</v>
      </c>
    </row>
    <row r="50" spans="1:52" x14ac:dyDescent="0.25">
      <c r="A50" s="1">
        <v>100</v>
      </c>
      <c r="B50" s="74">
        <f>'120 mm Motore Zip'!$E$21*B49/100+'120 mm Motore Zip'!$E$22*B49/100+'120 mm Motore Zip'!$E$23+'120 mm Motore Zip'!$E$24+'120 mm Motore Zip'!$E$25+'120 mm Motore Zip'!$E$26+'120 mm Motore Zip'!$E$27+'120 mm Motore Zip'!$E$28*B49/100+'120 mm Motore Zip'!$E$30*B49/100+'120 mm Motore Zip'!$E$31+'120 mm Motore Zip'!$E$32+'120 mm Motore Zip'!$E$33+'120 mm Motore Zip'!$E$34+'120 mm Motore Zip'!$E$35*B49/100+'120 mm Motore Zip'!$E$36+'120 mm Motore Zip'!$E$37+'120 mm Motore Zip'!$E$39*B49/100+'120 mm Motore Zip'!$E$40+'120 mm Motore Zip'!$E$41+'120 mm Motore Zip'!$E$42+'120 mm Motore Zip'!$H$43+'120 mm Motore Zip'!$E$44*B49/100+'120 mm Motore Zip'!$E$45*B49/100</f>
        <v>297.94499999999999</v>
      </c>
      <c r="C50" s="74">
        <f>'120 mm Motore Zip'!$E$21*C49/100+'120 mm Motore Zip'!$E$22*C49/100+'120 mm Motore Zip'!$E$23+'120 mm Motore Zip'!$E$24+'120 mm Motore Zip'!$E$25+'120 mm Motore Zip'!$E$26+'120 mm Motore Zip'!$E$27+'120 mm Motore Zip'!$E$28*C49/100+'120 mm Motore Zip'!$E$30*C49/100+'120 mm Motore Zip'!$E$31+'120 mm Motore Zip'!$E$32+'120 mm Motore Zip'!$E$33+'120 mm Motore Zip'!$E$34+'120 mm Motore Zip'!$E$35*C49/100+'120 mm Motore Zip'!$E$36+'120 mm Motore Zip'!$E$37+'120 mm Motore Zip'!$E$39*C49/100+'120 mm Motore Zip'!$E$40+'120 mm Motore Zip'!$E$41+'120 mm Motore Zip'!$E$42+'120 mm Motore Zip'!$H$43+'120 mm Motore Zip'!$E$44*C49/100+'120 mm Motore Zip'!$E$45*C49/100</f>
        <v>308.20499999999998</v>
      </c>
      <c r="D50" s="74">
        <f>'120 mm Motore Zip'!$E$21*D49/100+'120 mm Motore Zip'!$E$22*D49/100+'120 mm Motore Zip'!$E$23+'120 mm Motore Zip'!$E$24+'120 mm Motore Zip'!$E$25+'120 mm Motore Zip'!$E$26+'120 mm Motore Zip'!$E$27+'120 mm Motore Zip'!$E$28*D49/100+'120 mm Motore Zip'!$E$30*D49/100+'120 mm Motore Zip'!$E$31+'120 mm Motore Zip'!$E$32+'120 mm Motore Zip'!$E$33+'120 mm Motore Zip'!$E$34+'120 mm Motore Zip'!$E$35*D49/100+'120 mm Motore Zip'!$E$36+'120 mm Motore Zip'!$E$37+'120 mm Motore Zip'!$E$39*D49/100+'120 mm Motore Zip'!$E$40+'120 mm Motore Zip'!$E$41+'120 mm Motore Zip'!$E$42+'120 mm Motore Zip'!$H$43+'120 mm Motore Zip'!$E$44*D49/100+'120 mm Motore Zip'!$E$45*D49/100</f>
        <v>318.46500000000009</v>
      </c>
      <c r="E50" s="74">
        <f>'120 mm Motore Zip'!$E$21*E49/100+'120 mm Motore Zip'!$E$22*E49/100+'120 mm Motore Zip'!$E$23+'120 mm Motore Zip'!$E$24+'120 mm Motore Zip'!$E$25+'120 mm Motore Zip'!$E$26+'120 mm Motore Zip'!$E$27+'120 mm Motore Zip'!$E$28*E49/100+'120 mm Motore Zip'!$E$30*E49/100+'120 mm Motore Zip'!$E$31+'120 mm Motore Zip'!$E$32+'120 mm Motore Zip'!$E$33+'120 mm Motore Zip'!$E$34+'120 mm Motore Zip'!$E$35*E49/100+'120 mm Motore Zip'!$E$36+'120 mm Motore Zip'!$E$37+'120 mm Motore Zip'!$E$39*E49/100+'120 mm Motore Zip'!$E$40+'120 mm Motore Zip'!$E$41+'120 mm Motore Zip'!$E$42+'120 mm Motore Zip'!$H$43+'120 mm Motore Zip'!$E$44*E49/100+'120 mm Motore Zip'!$E$45*E49/100</f>
        <v>328.72500000000002</v>
      </c>
      <c r="F50" s="74">
        <f>'120 mm Motore Zip'!$E$21*F49/100+'120 mm Motore Zip'!$E$22*F49/100+'120 mm Motore Zip'!$E$23+'120 mm Motore Zip'!$E$24+'120 mm Motore Zip'!$E$25+'120 mm Motore Zip'!$E$26+'120 mm Motore Zip'!$E$27+'120 mm Motore Zip'!$E$28*F49/100+'120 mm Motore Zip'!$E$30*F49/100+'120 mm Motore Zip'!$E$31+'120 mm Motore Zip'!$E$32+'120 mm Motore Zip'!$E$33+'120 mm Motore Zip'!$E$34+'120 mm Motore Zip'!$E$35*F49/100+'120 mm Motore Zip'!$E$36+'120 mm Motore Zip'!$E$37+'120 mm Motore Zip'!$E$39*F49/100+'120 mm Motore Zip'!$E$40+'120 mm Motore Zip'!$E$41+'120 mm Motore Zip'!$E$42+'120 mm Motore Zip'!$H$43+'120 mm Motore Zip'!$E$44*F49/100+'120 mm Motore Zip'!$E$45*F49/100</f>
        <v>338.98500000000001</v>
      </c>
      <c r="G50" s="74">
        <f>'120 mm Motore Zip'!$E$21*G49/100+'120 mm Motore Zip'!$E$22*G49/100+'120 mm Motore Zip'!$E$23+'120 mm Motore Zip'!$E$24+'120 mm Motore Zip'!$E$25+'120 mm Motore Zip'!$E$26+'120 mm Motore Zip'!$E$27+'120 mm Motore Zip'!$E$28*G49/100+'120 mm Motore Zip'!$E$30*G49/100+'120 mm Motore Zip'!$E$31+'120 mm Motore Zip'!$E$32+'120 mm Motore Zip'!$E$33+'120 mm Motore Zip'!$E$34+'120 mm Motore Zip'!$E$35*G49/100+'120 mm Motore Zip'!$E$36+'120 mm Motore Zip'!$E$37+'120 mm Motore Zip'!$E$39*G49/100+'120 mm Motore Zip'!$E$40+'120 mm Motore Zip'!$E$41+'120 mm Motore Zip'!$E$42+'120 mm Motore Zip'!$H$43+'120 mm Motore Zip'!$E$44*G49/100+'120 mm Motore Zip'!$E$45*G49/100</f>
        <v>349.24500000000006</v>
      </c>
      <c r="H50" s="74">
        <f>'120 mm Motore Zip'!$E$21*H49/100+'120 mm Motore Zip'!$E$22*H49/100+'120 mm Motore Zip'!$E$23+'120 mm Motore Zip'!$E$24+'120 mm Motore Zip'!$E$25+'120 mm Motore Zip'!$E$26+'120 mm Motore Zip'!$E$27+'120 mm Motore Zip'!$E$28*H49/100+'120 mm Motore Zip'!$E$30*H49/100+'120 mm Motore Zip'!$E$31+'120 mm Motore Zip'!$E$32+'120 mm Motore Zip'!$E$33+'120 mm Motore Zip'!$E$34+'120 mm Motore Zip'!$E$35*H49/100+'120 mm Motore Zip'!$E$36+'120 mm Motore Zip'!$E$37+'120 mm Motore Zip'!$E$39*H49/100+'120 mm Motore Zip'!$E$40+'120 mm Motore Zip'!$E$41+'120 mm Motore Zip'!$E$42+'120 mm Motore Zip'!$H$43+'120 mm Motore Zip'!$E$44*H49/100+'120 mm Motore Zip'!$E$45*H49/100</f>
        <v>359.50500000000011</v>
      </c>
      <c r="I50" s="74">
        <f>'120 mm Motore Zip'!$E$21*I49/100+'120 mm Motore Zip'!$E$22*I49/100+'120 mm Motore Zip'!$E$23+'120 mm Motore Zip'!$E$24+'120 mm Motore Zip'!$E$25+'120 mm Motore Zip'!$E$26+'120 mm Motore Zip'!$E$27+'120 mm Motore Zip'!$E$28*I49/100+'120 mm Motore Zip'!$E$30*I49/100+'120 mm Motore Zip'!$E$31+'120 mm Motore Zip'!$E$32+'120 mm Motore Zip'!$E$33+'120 mm Motore Zip'!$E$34+'120 mm Motore Zip'!$E$35*I49/100+'120 mm Motore Zip'!$E$36+'120 mm Motore Zip'!$E$37+'120 mm Motore Zip'!$E$39*I49/100+'120 mm Motore Zip'!$E$40+'120 mm Motore Zip'!$E$41+'120 mm Motore Zip'!$E$42+'120 mm Motore Zip'!$H$43+'120 mm Motore Zip'!$E$44*I49/100+'120 mm Motore Zip'!$E$45*I49/100</f>
        <v>369.76500000000004</v>
      </c>
      <c r="J50" s="74">
        <f>'120 mm Motore Zip'!$E$21*J49/100+'120 mm Motore Zip'!$E$22*J49/100+'120 mm Motore Zip'!$E$23+'120 mm Motore Zip'!$E$24+'120 mm Motore Zip'!$E$25+'120 mm Motore Zip'!$E$26+'120 mm Motore Zip'!$E$27+'120 mm Motore Zip'!$E$28*J49/100+'120 mm Motore Zip'!$E$30*J49/100+'120 mm Motore Zip'!$E$31+'120 mm Motore Zip'!$E$32+'120 mm Motore Zip'!$E$33+'120 mm Motore Zip'!$E$34+'120 mm Motore Zip'!$E$35*J49/100+'120 mm Motore Zip'!$E$36+'120 mm Motore Zip'!$E$37+'120 mm Motore Zip'!$E$39*J49/100+'120 mm Motore Zip'!$E$40+'120 mm Motore Zip'!$E$41+'120 mm Motore Zip'!$E$42+'120 mm Motore Zip'!$H$43+'120 mm Motore Zip'!$E$44*J49/100+'120 mm Motore Zip'!$E$45*J49/100</f>
        <v>380.02500000000003</v>
      </c>
      <c r="K50" s="74">
        <f>'120 mm Motore Zip'!$E$21*K49/100+'120 mm Motore Zip'!$E$22*K49/100+'120 mm Motore Zip'!$E$23+'120 mm Motore Zip'!$E$24+'120 mm Motore Zip'!$E$25+'120 mm Motore Zip'!$E$26+'120 mm Motore Zip'!$E$27+'120 mm Motore Zip'!$E$28*K49/100+'120 mm Motore Zip'!$E$30*K49/100+'120 mm Motore Zip'!$E$31+'120 mm Motore Zip'!$E$32+'120 mm Motore Zip'!$E$33+'120 mm Motore Zip'!$E$34+'120 mm Motore Zip'!$E$35*K49/100+'120 mm Motore Zip'!$E$36+'120 mm Motore Zip'!$E$37+'120 mm Motore Zip'!$E$39*K49/100+'120 mm Motore Zip'!$E$40+'120 mm Motore Zip'!$E$41+'120 mm Motore Zip'!$E$42+'120 mm Motore Zip'!$H$43+'120 mm Motore Zip'!$E$44*K49/100+'120 mm Motore Zip'!$E$45*K49/100</f>
        <v>390.28500000000008</v>
      </c>
      <c r="L50" s="74">
        <f>'120 mm Motore Zip'!$E$21*L49/100+'120 mm Motore Zip'!$E$22*L49/100+'120 mm Motore Zip'!$E$23+'120 mm Motore Zip'!$E$24+'120 mm Motore Zip'!$E$25+'120 mm Motore Zip'!$E$26+'120 mm Motore Zip'!$E$27+'120 mm Motore Zip'!$E$28*L49/100+'120 mm Motore Zip'!$E$30*L49/100+'120 mm Motore Zip'!$E$31+'120 mm Motore Zip'!$E$32+'120 mm Motore Zip'!$E$33+'120 mm Motore Zip'!$E$34+'120 mm Motore Zip'!$E$35*L49/100+'120 mm Motore Zip'!$E$36+'120 mm Motore Zip'!$E$37+'120 mm Motore Zip'!$E$39*L49/100+'120 mm Motore Zip'!$E$40+'120 mm Motore Zip'!$E$41+'120 mm Motore Zip'!$E$42+'120 mm Motore Zip'!$H$43+'120 mm Motore Zip'!$E$44*L49/100+'120 mm Motore Zip'!$E$45*L49/100</f>
        <v>400.54500000000007</v>
      </c>
      <c r="M50" s="74">
        <f>'120 mm Motore Zip'!$E$21*M49/100+'120 mm Motore Zip'!$E$22*M49/100+'120 mm Motore Zip'!$E$23+'120 mm Motore Zip'!$E$24+'120 mm Motore Zip'!$E$25+'120 mm Motore Zip'!$E$26+'120 mm Motore Zip'!$E$27+'120 mm Motore Zip'!$E$28*M49/100+'120 mm Motore Zip'!$E$30*M49/100+'120 mm Motore Zip'!$E$31+'120 mm Motore Zip'!$E$32+'120 mm Motore Zip'!$E$33+'120 mm Motore Zip'!$E$34+'120 mm Motore Zip'!$E$35*M49/100+'120 mm Motore Zip'!$E$36+'120 mm Motore Zip'!$E$37+'120 mm Motore Zip'!$E$39*M49/100+'120 mm Motore Zip'!$E$40+'120 mm Motore Zip'!$E$41+'120 mm Motore Zip'!$E$42+'120 mm Motore Zip'!$H$43+'120 mm Motore Zip'!$E$44*M49/100+'120 mm Motore Zip'!$E$45*M49/100</f>
        <v>410.80500000000006</v>
      </c>
      <c r="N50" s="74">
        <f>'120 mm Motore Zip'!$E$21*N49/100+'120 mm Motore Zip'!$E$22*N49/100+'120 mm Motore Zip'!$E$23+'120 mm Motore Zip'!$E$24+'120 mm Motore Zip'!$E$25+'120 mm Motore Zip'!$E$26+'120 mm Motore Zip'!$E$27+'120 mm Motore Zip'!$E$28*N49/100+'120 mm Motore Zip'!$E$30*N49/100+'120 mm Motore Zip'!$E$31+'120 mm Motore Zip'!$E$32+'120 mm Motore Zip'!$E$33+'120 mm Motore Zip'!$E$34+'120 mm Motore Zip'!$E$35*N49/100+'120 mm Motore Zip'!$E$36+'120 mm Motore Zip'!$E$37+'120 mm Motore Zip'!$E$39*N49/100+'120 mm Motore Zip'!$E$40+'120 mm Motore Zip'!$E$41+'120 mm Motore Zip'!$E$42+'120 mm Motore Zip'!$H$43+'120 mm Motore Zip'!$E$44*N49/100+'120 mm Motore Zip'!$E$45*N49/100</f>
        <v>421.06500000000005</v>
      </c>
      <c r="O50" s="74">
        <f>'120 mm Motore Zip'!$E$21*O49/100+'120 mm Motore Zip'!$E$22*O49/100+'120 mm Motore Zip'!$E$23+'120 mm Motore Zip'!$E$24+'120 mm Motore Zip'!$E$25+'120 mm Motore Zip'!$E$26+'120 mm Motore Zip'!$E$27+'120 mm Motore Zip'!$E$28*O49/100+'120 mm Motore Zip'!$E$30*O49/100+'120 mm Motore Zip'!$E$31+'120 mm Motore Zip'!$E$32+'120 mm Motore Zip'!$E$33+'120 mm Motore Zip'!$E$34+'120 mm Motore Zip'!$E$35*O49/100+'120 mm Motore Zip'!$E$36+'120 mm Motore Zip'!$E$37+'120 mm Motore Zip'!$E$39*O49/100+'120 mm Motore Zip'!$E$40+'120 mm Motore Zip'!$E$41+'120 mm Motore Zip'!$E$42+'120 mm Motore Zip'!$H$43+'120 mm Motore Zip'!$E$44*O49/100+'120 mm Motore Zip'!$E$45*O49/100</f>
        <v>431.3250000000001</v>
      </c>
      <c r="P50" s="74">
        <f>'120 mm Motore Zip'!$E$21*P49/100+'120 mm Motore Zip'!$E$22*P49/100+'120 mm Motore Zip'!$E$23+'120 mm Motore Zip'!$E$24+'120 mm Motore Zip'!$E$25+'120 mm Motore Zip'!$E$26+'120 mm Motore Zip'!$E$27+'120 mm Motore Zip'!$E$28*P49/100+'120 mm Motore Zip'!$E$30*P49/100+'120 mm Motore Zip'!$E$31+'120 mm Motore Zip'!$E$32+'120 mm Motore Zip'!$E$33+'120 mm Motore Zip'!$E$34+'120 mm Motore Zip'!$E$35*P49/100+'120 mm Motore Zip'!$E$36+'120 mm Motore Zip'!$E$37+'120 mm Motore Zip'!$E$39*P49/100+'120 mm Motore Zip'!$E$40+'120 mm Motore Zip'!$E$41+'120 mm Motore Zip'!$E$42+'120 mm Motore Zip'!$H$43+'120 mm Motore Zip'!$E$44*P49/100+'120 mm Motore Zip'!$E$45*P49/100</f>
        <v>441.58500000000009</v>
      </c>
      <c r="Q50" s="74">
        <f>'120 mm Motore Zip'!$E$21*Q49/100+'120 mm Motore Zip'!$E$22*Q49/100+'120 mm Motore Zip'!$E$23+'120 mm Motore Zip'!$E$24+'120 mm Motore Zip'!$E$25+'120 mm Motore Zip'!$E$26+'120 mm Motore Zip'!$E$27+'120 mm Motore Zip'!$E$28*Q49/100+'120 mm Motore Zip'!$E$30*Q49/100+'120 mm Motore Zip'!$E$31+'120 mm Motore Zip'!$E$32+'120 mm Motore Zip'!$E$33+'120 mm Motore Zip'!$E$34+'120 mm Motore Zip'!$E$35*Q49/100+'120 mm Motore Zip'!$E$36+'120 mm Motore Zip'!$E$37+'120 mm Motore Zip'!$E$39*Q49/100+'120 mm Motore Zip'!$E$40+'120 mm Motore Zip'!$E$41+'120 mm Motore Zip'!$E$42+'120 mm Motore Zip'!$H$43+'120 mm Motore Zip'!$E$44*Q49/100+'120 mm Motore Zip'!$E$45*Q49/100</f>
        <v>451.84500000000008</v>
      </c>
      <c r="R50" s="74">
        <f>'120 mm Motore Zip'!$E$21*R49/100+'120 mm Motore Zip'!$E$22*R49/100+'120 mm Motore Zip'!$E$23+'120 mm Motore Zip'!$E$24+'120 mm Motore Zip'!$E$25+'120 mm Motore Zip'!$E$26+'120 mm Motore Zip'!$E$27+'120 mm Motore Zip'!$E$28*R49/100+'120 mm Motore Zip'!$E$30*R49/100+'120 mm Motore Zip'!$E$31+'120 mm Motore Zip'!$E$32+'120 mm Motore Zip'!$E$33+'120 mm Motore Zip'!$E$34+'120 mm Motore Zip'!$E$35*R49/100+'120 mm Motore Zip'!$E$36+'120 mm Motore Zip'!$E$37+'120 mm Motore Zip'!$E$39*R49/100+'120 mm Motore Zip'!$E$40+'120 mm Motore Zip'!$E$41+'120 mm Motore Zip'!$E$42+'120 mm Motore Zip'!$H$43+'120 mm Motore Zip'!$E$44*R49/100+'120 mm Motore Zip'!$E$45*R49/100</f>
        <v>462.10500000000008</v>
      </c>
      <c r="S50" s="74">
        <f>'120 mm Motore Zip'!$E$21*S49/100+'120 mm Motore Zip'!$E$22*S49/100+'120 mm Motore Zip'!$E$23+'120 mm Motore Zip'!$E$24+'120 mm Motore Zip'!$E$25+'120 mm Motore Zip'!$E$26+'120 mm Motore Zip'!$E$27+'120 mm Motore Zip'!$E$28*S49/100+'120 mm Motore Zip'!$E$30*S49/100+'120 mm Motore Zip'!$E$31+'120 mm Motore Zip'!$E$32+'120 mm Motore Zip'!$E$33+'120 mm Motore Zip'!$E$34+'120 mm Motore Zip'!$E$35*S49/100+'120 mm Motore Zip'!$E$36+'120 mm Motore Zip'!$E$37+'120 mm Motore Zip'!$E$39*S49/100+'120 mm Motore Zip'!$E$40+'120 mm Motore Zip'!$E$41+'120 mm Motore Zip'!$E$42+'120 mm Motore Zip'!$H$43+'120 mm Motore Zip'!$E$44*S49/100+'120 mm Motore Zip'!$E$45*S49/100</f>
        <v>472.36500000000007</v>
      </c>
      <c r="T50" s="74">
        <f>'120 mm Motore Zip'!$E$21*T49/100+'120 mm Motore Zip'!$E$22*T49/100+'120 mm Motore Zip'!$E$23+'120 mm Motore Zip'!$E$24+'120 mm Motore Zip'!$E$25+'120 mm Motore Zip'!$E$26+'120 mm Motore Zip'!$E$27+'120 mm Motore Zip'!$E$28*T49/100+'120 mm Motore Zip'!$E$30*T49/100+'120 mm Motore Zip'!$E$31+'120 mm Motore Zip'!$E$32+'120 mm Motore Zip'!$E$33+'120 mm Motore Zip'!$E$34+'120 mm Motore Zip'!$E$35*T49/100+'120 mm Motore Zip'!$E$36+'120 mm Motore Zip'!$E$37+'120 mm Motore Zip'!$E$39*T49/100+'120 mm Motore Zip'!$E$40+'120 mm Motore Zip'!$E$41+'120 mm Motore Zip'!$E$42+'120 mm Motore Zip'!$H$43+'120 mm Motore Zip'!$E$44*T49/100+'120 mm Motore Zip'!$E$45*T49/100</f>
        <v>482.62500000000011</v>
      </c>
      <c r="U50" s="74">
        <f>'120 mm Motore Zip'!$E$21*U49/100+'120 mm Motore Zip'!$E$22*U49/100+'120 mm Motore Zip'!$E$23+'120 mm Motore Zip'!$E$24+'120 mm Motore Zip'!$E$25+'120 mm Motore Zip'!$E$26+'120 mm Motore Zip'!$E$27+'120 mm Motore Zip'!$E$28*U49/100+'120 mm Motore Zip'!$E$30*U49/100+'120 mm Motore Zip'!$E$31+'120 mm Motore Zip'!$E$32+'120 mm Motore Zip'!$E$33+'120 mm Motore Zip'!$E$34+'120 mm Motore Zip'!$E$35*U49/100+'120 mm Motore Zip'!$E$36+'120 mm Motore Zip'!$E$37+'120 mm Motore Zip'!$E$39*U49/100+'120 mm Motore Zip'!$E$40+'120 mm Motore Zip'!$E$41+'120 mm Motore Zip'!$E$42+'120 mm Motore Zip'!$H$43+'120 mm Motore Zip'!$E$44*U49/100+'120 mm Motore Zip'!$E$45*U49/100</f>
        <v>492.8850000000001</v>
      </c>
      <c r="V50" s="74">
        <f>'120 mm Motore Zip'!$E$21*V49/100+'120 mm Motore Zip'!$E$22*V49/100+'120 mm Motore Zip'!$E$23+'120 mm Motore Zip'!$E$24+'120 mm Motore Zip'!$E$25+'120 mm Motore Zip'!$E$26+'120 mm Motore Zip'!$E$27+'120 mm Motore Zip'!$E$28*V49/100+'120 mm Motore Zip'!$E$30*V49/100+'120 mm Motore Zip'!$E$31+'120 mm Motore Zip'!$E$32+'120 mm Motore Zip'!$E$33+'120 mm Motore Zip'!$E$34+'120 mm Motore Zip'!$E$35*V49/100+'120 mm Motore Zip'!$E$36+'120 mm Motore Zip'!$E$37+'120 mm Motore Zip'!$E$39*V49/100+'120 mm Motore Zip'!$E$40+'120 mm Motore Zip'!$E$41+'120 mm Motore Zip'!$E$42+'120 mm Motore Zip'!$H$43+'120 mm Motore Zip'!$E$44*V49/100+'120 mm Motore Zip'!$E$45*V49/100</f>
        <v>503.14500000000015</v>
      </c>
      <c r="W50" s="74">
        <f>'120 mm Motore Zip'!$E$21*W49/100+'120 mm Motore Zip'!$E$22*W49/100+'120 mm Motore Zip'!$E$23+'120 mm Motore Zip'!$E$24+'120 mm Motore Zip'!$E$25+'120 mm Motore Zip'!$E$26+'120 mm Motore Zip'!$E$27+'120 mm Motore Zip'!$E$28*W49/100+'120 mm Motore Zip'!$E$30*W49/100+'120 mm Motore Zip'!$E$31+'120 mm Motore Zip'!$E$32+'120 mm Motore Zip'!$E$33+'120 mm Motore Zip'!$E$34+'120 mm Motore Zip'!$E$35*W49/100+'120 mm Motore Zip'!$E$36+'120 mm Motore Zip'!$E$37+'120 mm Motore Zip'!$E$39*W49/100+'120 mm Motore Zip'!$E$40+'120 mm Motore Zip'!$E$41+'120 mm Motore Zip'!$E$42+'120 mm Motore Zip'!$H$43+'120 mm Motore Zip'!$E$44*W49/100+'120 mm Motore Zip'!$E$45*W49/100</f>
        <v>513.40500000000009</v>
      </c>
      <c r="X50" s="74">
        <f>'120 mm Motore Zip'!$E$21*X49/100+'120 mm Motore Zip'!$E$22*X49/100+'120 mm Motore Zip'!$E$23+'120 mm Motore Zip'!$E$24+'120 mm Motore Zip'!$E$25+'120 mm Motore Zip'!$E$26+'120 mm Motore Zip'!$E$27+'120 mm Motore Zip'!$E$28*X49/100+'120 mm Motore Zip'!$E$30*X49/100+'120 mm Motore Zip'!$E$31+'120 mm Motore Zip'!$E$32+'120 mm Motore Zip'!$E$33+'120 mm Motore Zip'!$E$34+'120 mm Motore Zip'!$E$35*X49/100+'120 mm Motore Zip'!$E$36+'120 mm Motore Zip'!$E$37+'120 mm Motore Zip'!$E$39*X49/100+'120 mm Motore Zip'!$E$40+'120 mm Motore Zip'!$E$41+'120 mm Motore Zip'!$E$42+'120 mm Motore Zip'!$H$43+'120 mm Motore Zip'!$E$44*X49/100+'120 mm Motore Zip'!$E$45*X49/100</f>
        <v>523.66500000000019</v>
      </c>
      <c r="Y50" s="74">
        <f>'120 mm Motore Zip'!$E$21*Y49/100+'120 mm Motore Zip'!$E$22*Y49/100+'120 mm Motore Zip'!$E$23+'120 mm Motore Zip'!$E$24+'120 mm Motore Zip'!$E$25+'120 mm Motore Zip'!$E$26+'120 mm Motore Zip'!$E$27+'120 mm Motore Zip'!$E$28*Y49/100+'120 mm Motore Zip'!$E$30*Y49/100+'120 mm Motore Zip'!$E$31+'120 mm Motore Zip'!$E$32+'120 mm Motore Zip'!$E$33+'120 mm Motore Zip'!$E$34+'120 mm Motore Zip'!$E$35*Y49/100+'120 mm Motore Zip'!$E$36+'120 mm Motore Zip'!$E$37+'120 mm Motore Zip'!$E$39*Y49/100+'120 mm Motore Zip'!$E$40+'120 mm Motore Zip'!$E$41+'120 mm Motore Zip'!$E$42+'120 mm Motore Zip'!$H$43+'120 mm Motore Zip'!$E$44*Y49/100+'120 mm Motore Zip'!$E$45*Y49/100</f>
        <v>533.92500000000007</v>
      </c>
      <c r="Z50" s="74">
        <f>'120 mm Motore Zip'!$E$21*Z49/100+'120 mm Motore Zip'!$E$22*Z49/100+'120 mm Motore Zip'!$E$23+'120 mm Motore Zip'!$E$24+'120 mm Motore Zip'!$E$25+'120 mm Motore Zip'!$E$26+'120 mm Motore Zip'!$E$27+'120 mm Motore Zip'!$E$28*Z49/100+'120 mm Motore Zip'!$E$30*Z49/100+'120 mm Motore Zip'!$E$31+'120 mm Motore Zip'!$E$32+'120 mm Motore Zip'!$E$33+'120 mm Motore Zip'!$E$34+'120 mm Motore Zip'!$E$35*Z49/100+'120 mm Motore Zip'!$E$36+'120 mm Motore Zip'!$E$37+'120 mm Motore Zip'!$E$39*Z49/100+'120 mm Motore Zip'!$E$40+'120 mm Motore Zip'!$E$41+'120 mm Motore Zip'!$E$42+'120 mm Motore Zip'!$H$43+'120 mm Motore Zip'!$E$44*Z49/100+'120 mm Motore Zip'!$E$45*Z49/100</f>
        <v>544.18500000000006</v>
      </c>
      <c r="AA50" s="74">
        <f>'120 mm Motore Zip'!$E$21*AA49/100+'120 mm Motore Zip'!$E$22*AA49/100+'120 mm Motore Zip'!$E$23+'120 mm Motore Zip'!$E$24+'120 mm Motore Zip'!$E$25+'120 mm Motore Zip'!$E$26+'120 mm Motore Zip'!$E$27+'120 mm Motore Zip'!$E$28*AA49/100+'120 mm Motore Zip'!$E$30*AA49/100+'120 mm Motore Zip'!$E$31+'120 mm Motore Zip'!$E$32+'120 mm Motore Zip'!$E$33+'120 mm Motore Zip'!$E$34+'120 mm Motore Zip'!$E$35*AA49/100+'120 mm Motore Zip'!$E$36+'120 mm Motore Zip'!$E$37+'120 mm Motore Zip'!$E$39*AA49/100+'120 mm Motore Zip'!$E$40+'120 mm Motore Zip'!$E$41+'120 mm Motore Zip'!$E$42+'120 mm Motore Zip'!$H$43+'120 mm Motore Zip'!$E$44*AA49/100+'120 mm Motore Zip'!$E$45*AA49/100</f>
        <v>554.44500000000016</v>
      </c>
      <c r="AB50" s="74">
        <f>'120 mm Motore Zip'!$E$21*AB49/100+'120 mm Motore Zip'!$E$22*AB49/100+'120 mm Motore Zip'!$E$23+'120 mm Motore Zip'!$E$24+'120 mm Motore Zip'!$E$25+'120 mm Motore Zip'!$E$26+'120 mm Motore Zip'!$E$27+'120 mm Motore Zip'!$E$28*AB49/100+'120 mm Motore Zip'!$E$30*AB49/100+'120 mm Motore Zip'!$E$31+'120 mm Motore Zip'!$E$32+'120 mm Motore Zip'!$E$33+'120 mm Motore Zip'!$E$34+'120 mm Motore Zip'!$E$35*AB49/100+'120 mm Motore Zip'!$E$36+'120 mm Motore Zip'!$E$37+'120 mm Motore Zip'!$E$39*AB49/100+'120 mm Motore Zip'!$E$40+'120 mm Motore Zip'!$E$41+'120 mm Motore Zip'!$E$42+'120 mm Motore Zip'!$H$43+'120 mm Motore Zip'!$E$44*AB49/100+'120 mm Motore Zip'!$E$45*AB49/100</f>
        <v>564.70500000000004</v>
      </c>
      <c r="AC50" s="74">
        <f>'120 mm Motore Zip'!$E$21*AC49/100+'120 mm Motore Zip'!$E$22*AC49/100+'120 mm Motore Zip'!$E$23+'120 mm Motore Zip'!$E$24+'120 mm Motore Zip'!$E$25+'120 mm Motore Zip'!$E$26+'120 mm Motore Zip'!$E$27+'120 mm Motore Zip'!$E$28*AC49/100+'120 mm Motore Zip'!$E$30*AC49/100+'120 mm Motore Zip'!$E$31+'120 mm Motore Zip'!$E$32+'120 mm Motore Zip'!$E$33+'120 mm Motore Zip'!$E$34+'120 mm Motore Zip'!$E$35*AC49/100+'120 mm Motore Zip'!$E$36+'120 mm Motore Zip'!$E$37+'120 mm Motore Zip'!$E$39*AC49/100+'120 mm Motore Zip'!$E$40+'120 mm Motore Zip'!$E$41+'120 mm Motore Zip'!$E$42+'120 mm Motore Zip'!$H$43+'120 mm Motore Zip'!$E$44*AC49/100+'120 mm Motore Zip'!$E$45*AC49/100</f>
        <v>574.96500000000003</v>
      </c>
      <c r="AD50" s="74">
        <f>'120 mm Motore Zip'!$E$21*AD49/100+'120 mm Motore Zip'!$E$22*AD49/100+'120 mm Motore Zip'!$E$23+'120 mm Motore Zip'!$E$24+'120 mm Motore Zip'!$E$25+'120 mm Motore Zip'!$E$26+'120 mm Motore Zip'!$E$27+'120 mm Motore Zip'!$E$28*AD49/100+'120 mm Motore Zip'!$E$30*AD49/100+'120 mm Motore Zip'!$E$31+'120 mm Motore Zip'!$E$32+'120 mm Motore Zip'!$E$33+'120 mm Motore Zip'!$E$34+'120 mm Motore Zip'!$E$35*AD49/100+'120 mm Motore Zip'!$E$36+'120 mm Motore Zip'!$E$37+'120 mm Motore Zip'!$E$39*AD49/100+'120 mm Motore Zip'!$E$40+'120 mm Motore Zip'!$E$41+'120 mm Motore Zip'!$E$42+'120 mm Motore Zip'!$H$43+'120 mm Motore Zip'!$E$44*AD49/100+'120 mm Motore Zip'!$E$45*AD49/100</f>
        <v>585.22500000000014</v>
      </c>
      <c r="AE50" s="74">
        <f>'120 mm Motore Zip'!$E$21*AE49/100+'120 mm Motore Zip'!$E$22*AE49/100+'120 mm Motore Zip'!$E$23+'120 mm Motore Zip'!$E$24+'120 mm Motore Zip'!$E$25+'120 mm Motore Zip'!$E$26+'120 mm Motore Zip'!$E$27+'120 mm Motore Zip'!$E$28*AE49/100+'120 mm Motore Zip'!$E$30*AE49/100+'120 mm Motore Zip'!$E$31+'120 mm Motore Zip'!$E$32+'120 mm Motore Zip'!$E$33+'120 mm Motore Zip'!$E$34+'120 mm Motore Zip'!$E$35*AE49/100+'120 mm Motore Zip'!$E$36+'120 mm Motore Zip'!$E$37+'120 mm Motore Zip'!$E$39*AE49/100+'120 mm Motore Zip'!$E$40+'120 mm Motore Zip'!$E$41+'120 mm Motore Zip'!$E$42+'120 mm Motore Zip'!$H$43+'120 mm Motore Zip'!$E$44*AE49/100+'120 mm Motore Zip'!$E$45*AE49/100</f>
        <v>595.48500000000013</v>
      </c>
      <c r="AF50" s="74">
        <f>'120 mm Motore Zip'!$E$21*AF49/100+'120 mm Motore Zip'!$E$22*AF49/100+'120 mm Motore Zip'!$E$23+'120 mm Motore Zip'!$E$24+'120 mm Motore Zip'!$E$25+'120 mm Motore Zip'!$E$26+'120 mm Motore Zip'!$E$27+'120 mm Motore Zip'!$E$28*AF49/100+'120 mm Motore Zip'!$E$30*AF49/100+'120 mm Motore Zip'!$E$31+'120 mm Motore Zip'!$E$32+'120 mm Motore Zip'!$E$33+'120 mm Motore Zip'!$E$34+'120 mm Motore Zip'!$E$35*AF49/100+'120 mm Motore Zip'!$E$36+'120 mm Motore Zip'!$E$37+'120 mm Motore Zip'!$E$39*AF49/100+'120 mm Motore Zip'!$E$40+'120 mm Motore Zip'!$E$41+'120 mm Motore Zip'!$E$42+'120 mm Motore Zip'!$H$43+'120 mm Motore Zip'!$E$44*AF49/100+'120 mm Motore Zip'!$E$45*AF49/100</f>
        <v>605.74500000000012</v>
      </c>
      <c r="AG50" s="74">
        <f>'120 mm Motore Zip'!$E$21*AG49/100+'120 mm Motore Zip'!$E$22*AG49/100+'120 mm Motore Zip'!$E$23+'120 mm Motore Zip'!$E$24+'120 mm Motore Zip'!$E$25+'120 mm Motore Zip'!$E$26+'120 mm Motore Zip'!$E$27+'120 mm Motore Zip'!$E$28*AG49/100+'120 mm Motore Zip'!$E$30*AG49/100+'120 mm Motore Zip'!$E$31+'120 mm Motore Zip'!$E$32+'120 mm Motore Zip'!$E$33+'120 mm Motore Zip'!$E$34+'120 mm Motore Zip'!$E$35*AG49/100+'120 mm Motore Zip'!$E$36+'120 mm Motore Zip'!$E$37+'120 mm Motore Zip'!$E$39*AG49/100+'120 mm Motore Zip'!$E$40+'120 mm Motore Zip'!$E$41+'120 mm Motore Zip'!$E$42+'120 mm Motore Zip'!$H$43+'120 mm Motore Zip'!$E$44*AG49/100+'120 mm Motore Zip'!$E$45*AG49/100</f>
        <v>616.00500000000011</v>
      </c>
      <c r="AH50" s="74">
        <f>'120 mm Motore Zip'!$E$21*AH49/100+'120 mm Motore Zip'!$E$22*AH49/100+'120 mm Motore Zip'!$E$23+'120 mm Motore Zip'!$E$24+'120 mm Motore Zip'!$E$25+'120 mm Motore Zip'!$E$26+'120 mm Motore Zip'!$E$27+'120 mm Motore Zip'!$E$28*AH49/100+'120 mm Motore Zip'!$E$30*AH49/100+'120 mm Motore Zip'!$E$31+'120 mm Motore Zip'!$E$32+'120 mm Motore Zip'!$E$33+'120 mm Motore Zip'!$E$34+'120 mm Motore Zip'!$E$35*AH49/100+'120 mm Motore Zip'!$E$36+'120 mm Motore Zip'!$E$37+'120 mm Motore Zip'!$E$39*AH49/100+'120 mm Motore Zip'!$E$40+'120 mm Motore Zip'!$E$41+'120 mm Motore Zip'!$E$42+'120 mm Motore Zip'!$H$43+'120 mm Motore Zip'!$E$44*AH49/100+'120 mm Motore Zip'!$E$45*AH49/100</f>
        <v>626.2650000000001</v>
      </c>
      <c r="AI50" s="74">
        <f>'120 mm Motore Zip'!$E$21*AI49/100+'120 mm Motore Zip'!$E$22*AI49/100+'120 mm Motore Zip'!$E$23+'120 mm Motore Zip'!$E$24+'120 mm Motore Zip'!$E$25+'120 mm Motore Zip'!$E$26+'120 mm Motore Zip'!$E$27+'120 mm Motore Zip'!$E$28*AI49/100+'120 mm Motore Zip'!$E$30*AI49/100+'120 mm Motore Zip'!$E$31+'120 mm Motore Zip'!$E$32+'120 mm Motore Zip'!$E$33+'120 mm Motore Zip'!$E$34+'120 mm Motore Zip'!$E$35*AI49/100+'120 mm Motore Zip'!$E$36+'120 mm Motore Zip'!$E$37+'120 mm Motore Zip'!$E$39*AI49/100+'120 mm Motore Zip'!$E$40+'120 mm Motore Zip'!$E$41+'120 mm Motore Zip'!$E$42+'120 mm Motore Zip'!$H$43+'120 mm Motore Zip'!$E$44*AI49/100+'120 mm Motore Zip'!$E$45*AI49/100</f>
        <v>636.52500000000009</v>
      </c>
      <c r="AJ50" s="74">
        <f>'120 mm Motore Zip'!$E$21*AJ49/100+'120 mm Motore Zip'!$E$22*AJ49/100+'120 mm Motore Zip'!$E$23+'120 mm Motore Zip'!$E$24+'120 mm Motore Zip'!$E$25+'120 mm Motore Zip'!$E$26+'120 mm Motore Zip'!$E$27+'120 mm Motore Zip'!$E$28*AJ49/100+'120 mm Motore Zip'!$E$30*AJ49/100+'120 mm Motore Zip'!$E$31+'120 mm Motore Zip'!$E$32+'120 mm Motore Zip'!$E$33+'120 mm Motore Zip'!$E$34+'120 mm Motore Zip'!$E$35*AJ49/100+'120 mm Motore Zip'!$E$36+'120 mm Motore Zip'!$E$37+'120 mm Motore Zip'!$E$39*AJ49/100+'120 mm Motore Zip'!$E$40+'120 mm Motore Zip'!$E$41+'120 mm Motore Zip'!$E$42+'120 mm Motore Zip'!$H$43+'120 mm Motore Zip'!$E$44*AJ49/100+'120 mm Motore Zip'!$E$45*AJ49/100</f>
        <v>646.78500000000008</v>
      </c>
      <c r="AK50" s="74">
        <f>'120 mm Motore Zip'!$E$21*AK49/100+'120 mm Motore Zip'!$E$22*AK49/100+'120 mm Motore Zip'!$E$23+'120 mm Motore Zip'!$E$24+'120 mm Motore Zip'!$E$25+'120 mm Motore Zip'!$E$26+'120 mm Motore Zip'!$E$27+'120 mm Motore Zip'!$E$28*AK49/100+'120 mm Motore Zip'!$E$30*AK49/100+'120 mm Motore Zip'!$E$31+'120 mm Motore Zip'!$E$32+'120 mm Motore Zip'!$E$33+'120 mm Motore Zip'!$E$34+'120 mm Motore Zip'!$E$35*AK49/100+'120 mm Motore Zip'!$E$36+'120 mm Motore Zip'!$E$37+'120 mm Motore Zip'!$E$39*AK49/100+'120 mm Motore Zip'!$E$40+'120 mm Motore Zip'!$E$41+'120 mm Motore Zip'!$E$42+'120 mm Motore Zip'!$H$43+'120 mm Motore Zip'!$E$44*AK49/100+'120 mm Motore Zip'!$E$45*AK49/100</f>
        <v>657.04500000000007</v>
      </c>
      <c r="AL50" s="74">
        <f>'120 mm Motore Zip'!$E$21*AL49/100+'120 mm Motore Zip'!$E$22*AL49/100+'120 mm Motore Zip'!$E$23+'120 mm Motore Zip'!$E$24+'120 mm Motore Zip'!$E$25+'120 mm Motore Zip'!$E$26+'120 mm Motore Zip'!$E$27+'120 mm Motore Zip'!$E$28*AL49/100+'120 mm Motore Zip'!$E$30*AL49/100+'120 mm Motore Zip'!$E$31+'120 mm Motore Zip'!$E$32+'120 mm Motore Zip'!$E$33+'120 mm Motore Zip'!$E$34+'120 mm Motore Zip'!$E$35*AL49/100+'120 mm Motore Zip'!$E$36+'120 mm Motore Zip'!$E$37+'120 mm Motore Zip'!$E$39*AL49/100+'120 mm Motore Zip'!$E$40+'120 mm Motore Zip'!$E$41+'120 mm Motore Zip'!$E$42+'120 mm Motore Zip'!$H$43+'120 mm Motore Zip'!$E$44*AL49/100+'120 mm Motore Zip'!$E$45*AL49/100</f>
        <v>667.30500000000006</v>
      </c>
      <c r="AM50" s="74">
        <f>'120 mm Motore Zip'!$E$21*AM49/100+'120 mm Motore Zip'!$E$22*AM49/100+'120 mm Motore Zip'!$E$23+'120 mm Motore Zip'!$E$24+'120 mm Motore Zip'!$E$25+'120 mm Motore Zip'!$E$26+'120 mm Motore Zip'!$E$27+'120 mm Motore Zip'!$E$28*AM49/100+'120 mm Motore Zip'!$E$30*AM49/100+'120 mm Motore Zip'!$E$31+'120 mm Motore Zip'!$E$32+'120 mm Motore Zip'!$E$33+'120 mm Motore Zip'!$E$34+'120 mm Motore Zip'!$E$35*AM49/100+'120 mm Motore Zip'!$E$36+'120 mm Motore Zip'!$E$37+'120 mm Motore Zip'!$E$39*AM49/100+'120 mm Motore Zip'!$E$40+'120 mm Motore Zip'!$E$41+'120 mm Motore Zip'!$E$42+'120 mm Motore Zip'!$H$43+'120 mm Motore Zip'!$E$44*AM49/100+'120 mm Motore Zip'!$E$45*AM49/100</f>
        <v>677.56500000000005</v>
      </c>
      <c r="AN50" s="74">
        <f>'120 mm Motore Zip'!$E$21*AN49/100+'120 mm Motore Zip'!$E$22*AN49/100+'120 mm Motore Zip'!$E$23+'120 mm Motore Zip'!$E$24+'120 mm Motore Zip'!$E$25+'120 mm Motore Zip'!$E$26+'120 mm Motore Zip'!$E$27+'120 mm Motore Zip'!$E$28*AN49/100+'120 mm Motore Zip'!$E$30*AN49/100+'120 mm Motore Zip'!$E$31+'120 mm Motore Zip'!$E$32+'120 mm Motore Zip'!$E$33+'120 mm Motore Zip'!$E$34+'120 mm Motore Zip'!$E$35*AN49/100+'120 mm Motore Zip'!$E$36+'120 mm Motore Zip'!$E$37+'120 mm Motore Zip'!$E$39*AN49/100+'120 mm Motore Zip'!$E$40+'120 mm Motore Zip'!$E$41+'120 mm Motore Zip'!$E$42+'120 mm Motore Zip'!$H$43+'120 mm Motore Zip'!$E$44*AN49/100+'120 mm Motore Zip'!$E$45*AN49/100</f>
        <v>687.82500000000016</v>
      </c>
      <c r="AO50" s="74">
        <f>'120 mm Motore Zip'!$E$21*AO49/100+'120 mm Motore Zip'!$E$22*AO49/100+'120 mm Motore Zip'!$E$23+'120 mm Motore Zip'!$E$24+'120 mm Motore Zip'!$E$25+'120 mm Motore Zip'!$E$26+'120 mm Motore Zip'!$E$27+'120 mm Motore Zip'!$E$28*AO49/100+'120 mm Motore Zip'!$E$30*AO49/100+'120 mm Motore Zip'!$E$31+'120 mm Motore Zip'!$E$32+'120 mm Motore Zip'!$E$33+'120 mm Motore Zip'!$E$34+'120 mm Motore Zip'!$E$35*AO49/100+'120 mm Motore Zip'!$E$36+'120 mm Motore Zip'!$E$37+'120 mm Motore Zip'!$E$39*AO49/100+'120 mm Motore Zip'!$E$40+'120 mm Motore Zip'!$E$41+'120 mm Motore Zip'!$E$42+'120 mm Motore Zip'!$H$43+'120 mm Motore Zip'!$E$44*AO49/100+'120 mm Motore Zip'!$E$45*AO49/100</f>
        <v>698.08500000000015</v>
      </c>
      <c r="AP50" s="74">
        <f>'120 mm Motore Zip'!$E$21*AP49/100+'120 mm Motore Zip'!$E$22*AP49/100+'120 mm Motore Zip'!$E$23+'120 mm Motore Zip'!$E$24+'120 mm Motore Zip'!$E$25+'120 mm Motore Zip'!$E$26+'120 mm Motore Zip'!$E$27+'120 mm Motore Zip'!$E$28*AP49/100+'120 mm Motore Zip'!$E$30*AP49/100+'120 mm Motore Zip'!$E$31+'120 mm Motore Zip'!$E$32+'120 mm Motore Zip'!$E$33+'120 mm Motore Zip'!$E$34+'120 mm Motore Zip'!$E$35*AP49/100+'120 mm Motore Zip'!$E$36+'120 mm Motore Zip'!$E$37+'120 mm Motore Zip'!$E$39*AP49/100+'120 mm Motore Zip'!$E$40+'120 mm Motore Zip'!$E$41+'120 mm Motore Zip'!$E$42+'120 mm Motore Zip'!$H$43+'120 mm Motore Zip'!$E$44*AP49/100+'120 mm Motore Zip'!$E$45*AP49/100</f>
        <v>708.34500000000014</v>
      </c>
      <c r="AQ50" s="74">
        <f>'120 mm Motore Zip'!$E$21*AQ49/100+'120 mm Motore Zip'!$E$22*AQ49/100+'120 mm Motore Zip'!$E$23+'120 mm Motore Zip'!$E$24+'120 mm Motore Zip'!$E$25+'120 mm Motore Zip'!$E$26+'120 mm Motore Zip'!$E$27+'120 mm Motore Zip'!$E$28*AQ49/100+'120 mm Motore Zip'!$E$30*AQ49/100+'120 mm Motore Zip'!$E$31+'120 mm Motore Zip'!$E$32+'120 mm Motore Zip'!$E$33+'120 mm Motore Zip'!$E$34+'120 mm Motore Zip'!$E$35*AQ49/100+'120 mm Motore Zip'!$E$36+'120 mm Motore Zip'!$E$37+'120 mm Motore Zip'!$E$39*AQ49/100+'120 mm Motore Zip'!$E$40+'120 mm Motore Zip'!$E$41+'120 mm Motore Zip'!$E$42+'120 mm Motore Zip'!$H$43+'120 mm Motore Zip'!$E$44*AQ49/100+'120 mm Motore Zip'!$E$45*AQ49/100</f>
        <v>718.60500000000013</v>
      </c>
      <c r="AR50" s="74">
        <f>'120 mm Motore Zip'!$E$21*AR49/100+'120 mm Motore Zip'!$E$22*AR49/100+'120 mm Motore Zip'!$E$23+'120 mm Motore Zip'!$E$24+'120 mm Motore Zip'!$E$25+'120 mm Motore Zip'!$E$26+'120 mm Motore Zip'!$E$27+'120 mm Motore Zip'!$E$28*AR49/100+'120 mm Motore Zip'!$E$30*AR49/100+'120 mm Motore Zip'!$E$31+'120 mm Motore Zip'!$E$32+'120 mm Motore Zip'!$E$33+'120 mm Motore Zip'!$E$34+'120 mm Motore Zip'!$E$35*AR49/100+'120 mm Motore Zip'!$E$36+'120 mm Motore Zip'!$E$37+'120 mm Motore Zip'!$E$39*AR49/100+'120 mm Motore Zip'!$E$40+'120 mm Motore Zip'!$E$41+'120 mm Motore Zip'!$E$42+'120 mm Motore Zip'!$H$43+'120 mm Motore Zip'!$E$44*AR49/100+'120 mm Motore Zip'!$E$45*AR49/100</f>
        <v>728.86500000000001</v>
      </c>
      <c r="AS50" s="74">
        <f>'120 mm Motore Zip'!$E$21*AS49/100+'120 mm Motore Zip'!$E$22*AS49/100+'120 mm Motore Zip'!$E$23+'120 mm Motore Zip'!$E$24+'120 mm Motore Zip'!$E$25+'120 mm Motore Zip'!$E$26+'120 mm Motore Zip'!$E$27+'120 mm Motore Zip'!$E$28*AS49/100+'120 mm Motore Zip'!$E$30*AS49/100+'120 mm Motore Zip'!$E$31+'120 mm Motore Zip'!$E$32+'120 mm Motore Zip'!$E$33+'120 mm Motore Zip'!$E$34+'120 mm Motore Zip'!$E$35*AS49/100+'120 mm Motore Zip'!$E$36+'120 mm Motore Zip'!$E$37+'120 mm Motore Zip'!$E$39*AS49/100+'120 mm Motore Zip'!$E$40+'120 mm Motore Zip'!$E$41+'120 mm Motore Zip'!$E$42+'120 mm Motore Zip'!$H$43+'120 mm Motore Zip'!$E$44*AS49/100+'120 mm Motore Zip'!$E$45*AS49/100</f>
        <v>739.12500000000011</v>
      </c>
      <c r="AT50" s="74">
        <f>'120 mm Motore Zip'!$E$21*AT49/100+'120 mm Motore Zip'!$E$22*AT49/100+'120 mm Motore Zip'!$E$23+'120 mm Motore Zip'!$E$24+'120 mm Motore Zip'!$E$25+'120 mm Motore Zip'!$E$26+'120 mm Motore Zip'!$E$27+'120 mm Motore Zip'!$E$28*AT49/100+'120 mm Motore Zip'!$E$30*AT49/100+'120 mm Motore Zip'!$E$31+'120 mm Motore Zip'!$E$32+'120 mm Motore Zip'!$E$33+'120 mm Motore Zip'!$E$34+'120 mm Motore Zip'!$E$35*AT49/100+'120 mm Motore Zip'!$E$36+'120 mm Motore Zip'!$E$37+'120 mm Motore Zip'!$E$39*AT49/100+'120 mm Motore Zip'!$E$40+'120 mm Motore Zip'!$E$41+'120 mm Motore Zip'!$E$42+'120 mm Motore Zip'!$H$43+'120 mm Motore Zip'!$E$44*AT49/100+'120 mm Motore Zip'!$E$45*AT49/100</f>
        <v>749.3850000000001</v>
      </c>
      <c r="AU50" s="74">
        <f>'120 mm Motore Zip'!$E$21*AU49/100+'120 mm Motore Zip'!$E$22*AU49/100+'120 mm Motore Zip'!$E$23+'120 mm Motore Zip'!$E$24+'120 mm Motore Zip'!$E$25+'120 mm Motore Zip'!$E$26+'120 mm Motore Zip'!$E$27+'120 mm Motore Zip'!$E$28*AU49/100+'120 mm Motore Zip'!$E$30*AU49/100+'120 mm Motore Zip'!$E$31+'120 mm Motore Zip'!$E$32+'120 mm Motore Zip'!$E$33+'120 mm Motore Zip'!$E$34+'120 mm Motore Zip'!$E$35*AU49/100+'120 mm Motore Zip'!$E$36+'120 mm Motore Zip'!$E$37+'120 mm Motore Zip'!$E$39*AU49/100+'120 mm Motore Zip'!$E$40+'120 mm Motore Zip'!$E$41+'120 mm Motore Zip'!$E$42+'120 mm Motore Zip'!$H$43+'120 mm Motore Zip'!$E$44*AU49/100+'120 mm Motore Zip'!$E$45*AU49/100</f>
        <v>759.64500000000021</v>
      </c>
      <c r="AV50" s="74">
        <f>'120 mm Motore Zip'!$E$21*AV49/100+'120 mm Motore Zip'!$E$22*AV49/100+'120 mm Motore Zip'!$E$23+'120 mm Motore Zip'!$E$24+'120 mm Motore Zip'!$E$25+'120 mm Motore Zip'!$E$26+'120 mm Motore Zip'!$E$27+'120 mm Motore Zip'!$E$28*AV49/100+'120 mm Motore Zip'!$E$30*AV49/100+'120 mm Motore Zip'!$E$31+'120 mm Motore Zip'!$E$32+'120 mm Motore Zip'!$E$33+'120 mm Motore Zip'!$E$34+'120 mm Motore Zip'!$E$35*AV49/100+'120 mm Motore Zip'!$E$36+'120 mm Motore Zip'!$E$37+'120 mm Motore Zip'!$E$39*AV49/100+'120 mm Motore Zip'!$E$40+'120 mm Motore Zip'!$E$41+'120 mm Motore Zip'!$E$42+'120 mm Motore Zip'!$H$43+'120 mm Motore Zip'!$E$44*AV49/100+'120 mm Motore Zip'!$E$45*AV49/100</f>
        <v>769.9050000000002</v>
      </c>
      <c r="AW50" s="74">
        <f>'120 mm Motore Zip'!$E$21*AW49/100+'120 mm Motore Zip'!$E$22*AW49/100+'120 mm Motore Zip'!$E$23+'120 mm Motore Zip'!$E$24+'120 mm Motore Zip'!$E$25+'120 mm Motore Zip'!$E$26+'120 mm Motore Zip'!$E$27+'120 mm Motore Zip'!$E$28*AW49/100+'120 mm Motore Zip'!$E$30*AW49/100+'120 mm Motore Zip'!$E$31+'120 mm Motore Zip'!$E$32+'120 mm Motore Zip'!$E$33+'120 mm Motore Zip'!$E$34+'120 mm Motore Zip'!$E$35*AW49/100+'120 mm Motore Zip'!$E$36+'120 mm Motore Zip'!$E$37+'120 mm Motore Zip'!$E$39*AW49/100+'120 mm Motore Zip'!$E$40+'120 mm Motore Zip'!$E$41+'120 mm Motore Zip'!$E$42+'120 mm Motore Zip'!$H$43+'120 mm Motore Zip'!$E$44*AW49/100+'120 mm Motore Zip'!$E$45*AW49/100</f>
        <v>780.16499999999985</v>
      </c>
      <c r="AX50" s="74">
        <f>'120 mm Motore Zip'!$E$21*AX49/100+'120 mm Motore Zip'!$E$22*AX49/100+'120 mm Motore Zip'!$E$23+'120 mm Motore Zip'!$E$24+'120 mm Motore Zip'!$E$25+'120 mm Motore Zip'!$E$26+'120 mm Motore Zip'!$E$27+'120 mm Motore Zip'!$E$28*AX49/100+'120 mm Motore Zip'!$E$30*AX49/100+'120 mm Motore Zip'!$E$31+'120 mm Motore Zip'!$E$32+'120 mm Motore Zip'!$E$33+'120 mm Motore Zip'!$E$34+'120 mm Motore Zip'!$E$35*AX49/100+'120 mm Motore Zip'!$E$36+'120 mm Motore Zip'!$E$37+'120 mm Motore Zip'!$E$39*AX49/100+'120 mm Motore Zip'!$E$40+'120 mm Motore Zip'!$E$41+'120 mm Motore Zip'!$E$42+'120 mm Motore Zip'!$H$43+'120 mm Motore Zip'!$E$44*AX49/100+'120 mm Motore Zip'!$E$45*AX49/100</f>
        <v>790.42499999999995</v>
      </c>
      <c r="AY50" s="74">
        <f>'120 mm Motore Zip'!$E$21*AY49/100+'120 mm Motore Zip'!$E$22*AY49/100+'120 mm Motore Zip'!$E$23+'120 mm Motore Zip'!$E$24+'120 mm Motore Zip'!$E$25+'120 mm Motore Zip'!$E$26+'120 mm Motore Zip'!$E$27+'120 mm Motore Zip'!$E$28*AY49/100+'120 mm Motore Zip'!$E$30*AY49/100+'120 mm Motore Zip'!$E$31+'120 mm Motore Zip'!$E$32+'120 mm Motore Zip'!$E$33+'120 mm Motore Zip'!$E$34+'120 mm Motore Zip'!$E$35*AY49/100+'120 mm Motore Zip'!$E$36+'120 mm Motore Zip'!$E$37+'120 mm Motore Zip'!$E$39*AY49/100+'120 mm Motore Zip'!$E$40+'120 mm Motore Zip'!$E$41+'120 mm Motore Zip'!$E$42+'120 mm Motore Zip'!$H$43+'120 mm Motore Zip'!$E$44*AY49/100+'120 mm Motore Zip'!$E$45*AY49/100</f>
        <v>800.68500000000006</v>
      </c>
      <c r="AZ50" s="74">
        <f>'120 mm Motore Zip'!$E$21*AZ49/100+'120 mm Motore Zip'!$E$22*AZ49/100+'120 mm Motore Zip'!$E$23+'120 mm Motore Zip'!$E$24+'120 mm Motore Zip'!$E$25+'120 mm Motore Zip'!$E$26+'120 mm Motore Zip'!$E$27+'120 mm Motore Zip'!$E$28*AZ49/100+'120 mm Motore Zip'!$E$30*AZ49/100+'120 mm Motore Zip'!$E$31+'120 mm Motore Zip'!$E$32+'120 mm Motore Zip'!$E$33+'120 mm Motore Zip'!$E$34+'120 mm Motore Zip'!$E$35*AZ49/100+'120 mm Motore Zip'!$E$36+'120 mm Motore Zip'!$E$37+'120 mm Motore Zip'!$E$39*AZ49/100+'120 mm Motore Zip'!$E$40+'120 mm Motore Zip'!$E$41+'120 mm Motore Zip'!$E$42+'120 mm Motore Zip'!$H$43+'120 mm Motore Zip'!$E$44*AZ49/100+'120 mm Motore Zip'!$E$45*AZ49/100</f>
        <v>810.94500000000005</v>
      </c>
    </row>
    <row r="51" spans="1:52" x14ac:dyDescent="0.25">
      <c r="A51" s="1">
        <v>110</v>
      </c>
      <c r="B51" s="75">
        <f>B50</f>
        <v>297.94499999999999</v>
      </c>
      <c r="C51" s="75">
        <f t="shared" ref="C51:V63" si="63">C50</f>
        <v>308.20499999999998</v>
      </c>
      <c r="D51" s="75">
        <f t="shared" si="63"/>
        <v>318.46500000000009</v>
      </c>
      <c r="E51" s="75">
        <f t="shared" si="63"/>
        <v>328.72500000000002</v>
      </c>
      <c r="F51" s="75">
        <f t="shared" si="63"/>
        <v>338.98500000000001</v>
      </c>
      <c r="G51" s="75">
        <f t="shared" si="63"/>
        <v>349.24500000000006</v>
      </c>
      <c r="H51" s="75">
        <f t="shared" si="63"/>
        <v>359.50500000000011</v>
      </c>
      <c r="I51" s="75">
        <f t="shared" si="63"/>
        <v>369.76500000000004</v>
      </c>
      <c r="J51" s="75">
        <f t="shared" si="63"/>
        <v>380.02500000000003</v>
      </c>
      <c r="K51" s="75">
        <f t="shared" si="63"/>
        <v>390.28500000000008</v>
      </c>
      <c r="L51" s="75">
        <f t="shared" si="63"/>
        <v>400.54500000000007</v>
      </c>
      <c r="M51" s="75">
        <f t="shared" si="63"/>
        <v>410.80500000000006</v>
      </c>
      <c r="N51" s="75">
        <f t="shared" si="63"/>
        <v>421.06500000000005</v>
      </c>
      <c r="O51" s="75">
        <f t="shared" si="63"/>
        <v>431.3250000000001</v>
      </c>
      <c r="P51" s="75">
        <f t="shared" si="63"/>
        <v>441.58500000000009</v>
      </c>
      <c r="Q51" s="75">
        <f t="shared" si="63"/>
        <v>451.84500000000008</v>
      </c>
      <c r="R51" s="75">
        <f t="shared" si="63"/>
        <v>462.10500000000008</v>
      </c>
      <c r="S51" s="75">
        <f t="shared" si="63"/>
        <v>472.36500000000007</v>
      </c>
      <c r="T51" s="75">
        <f t="shared" si="63"/>
        <v>482.62500000000011</v>
      </c>
      <c r="U51" s="75">
        <f t="shared" si="63"/>
        <v>492.8850000000001</v>
      </c>
      <c r="V51" s="75">
        <f t="shared" si="63"/>
        <v>503.14500000000015</v>
      </c>
      <c r="W51" s="75">
        <f t="shared" ref="W51:AP51" si="64">W50</f>
        <v>513.40500000000009</v>
      </c>
      <c r="X51" s="75">
        <f t="shared" si="64"/>
        <v>523.66500000000019</v>
      </c>
      <c r="Y51" s="75">
        <f t="shared" si="64"/>
        <v>533.92500000000007</v>
      </c>
      <c r="Z51" s="75">
        <f t="shared" si="64"/>
        <v>544.18500000000006</v>
      </c>
      <c r="AA51" s="75">
        <f t="shared" si="64"/>
        <v>554.44500000000016</v>
      </c>
      <c r="AB51" s="75">
        <f t="shared" si="64"/>
        <v>564.70500000000004</v>
      </c>
      <c r="AC51" s="75">
        <f t="shared" si="64"/>
        <v>574.96500000000003</v>
      </c>
      <c r="AD51" s="75">
        <f t="shared" si="64"/>
        <v>585.22500000000014</v>
      </c>
      <c r="AE51" s="75">
        <f t="shared" si="64"/>
        <v>595.48500000000013</v>
      </c>
      <c r="AF51" s="75">
        <f t="shared" si="64"/>
        <v>605.74500000000012</v>
      </c>
      <c r="AG51" s="75">
        <f t="shared" si="64"/>
        <v>616.00500000000011</v>
      </c>
      <c r="AH51" s="75">
        <f t="shared" si="64"/>
        <v>626.2650000000001</v>
      </c>
      <c r="AI51" s="75">
        <f t="shared" si="64"/>
        <v>636.52500000000009</v>
      </c>
      <c r="AJ51" s="75">
        <f t="shared" si="64"/>
        <v>646.78500000000008</v>
      </c>
      <c r="AK51" s="75">
        <f t="shared" si="64"/>
        <v>657.04500000000007</v>
      </c>
      <c r="AL51" s="75">
        <f t="shared" si="64"/>
        <v>667.30500000000006</v>
      </c>
      <c r="AM51" s="75">
        <f t="shared" si="64"/>
        <v>677.56500000000005</v>
      </c>
      <c r="AN51" s="75">
        <f t="shared" si="64"/>
        <v>687.82500000000016</v>
      </c>
      <c r="AO51" s="75">
        <f t="shared" si="64"/>
        <v>698.08500000000015</v>
      </c>
      <c r="AP51" s="75">
        <f t="shared" si="64"/>
        <v>708.34500000000014</v>
      </c>
      <c r="AQ51" s="75">
        <f t="shared" ref="AQ51:AZ51" si="65">AQ50</f>
        <v>718.60500000000013</v>
      </c>
      <c r="AR51" s="75">
        <f t="shared" si="65"/>
        <v>728.86500000000001</v>
      </c>
      <c r="AS51" s="75">
        <f t="shared" si="65"/>
        <v>739.12500000000011</v>
      </c>
      <c r="AT51" s="75">
        <f t="shared" si="65"/>
        <v>749.3850000000001</v>
      </c>
      <c r="AU51" s="75">
        <f t="shared" si="65"/>
        <v>759.64500000000021</v>
      </c>
      <c r="AV51" s="75">
        <f t="shared" si="65"/>
        <v>769.9050000000002</v>
      </c>
      <c r="AW51" s="75">
        <f t="shared" si="65"/>
        <v>780.16499999999985</v>
      </c>
      <c r="AX51" s="75">
        <f t="shared" si="65"/>
        <v>790.42499999999995</v>
      </c>
      <c r="AY51" s="75">
        <f t="shared" si="65"/>
        <v>800.68500000000006</v>
      </c>
      <c r="AZ51" s="75">
        <f t="shared" si="65"/>
        <v>810.94500000000005</v>
      </c>
    </row>
    <row r="52" spans="1:52" x14ac:dyDescent="0.25">
      <c r="A52" s="1">
        <v>120</v>
      </c>
      <c r="B52" s="75">
        <f t="shared" ref="B52:Q67" si="66">B51</f>
        <v>297.94499999999999</v>
      </c>
      <c r="C52" s="75">
        <f t="shared" si="63"/>
        <v>308.20499999999998</v>
      </c>
      <c r="D52" s="75">
        <f t="shared" si="63"/>
        <v>318.46500000000009</v>
      </c>
      <c r="E52" s="75">
        <f t="shared" si="63"/>
        <v>328.72500000000002</v>
      </c>
      <c r="F52" s="75">
        <f t="shared" si="63"/>
        <v>338.98500000000001</v>
      </c>
      <c r="G52" s="75">
        <f t="shared" si="63"/>
        <v>349.24500000000006</v>
      </c>
      <c r="H52" s="75">
        <f t="shared" si="63"/>
        <v>359.50500000000011</v>
      </c>
      <c r="I52" s="75">
        <f t="shared" si="63"/>
        <v>369.76500000000004</v>
      </c>
      <c r="J52" s="75">
        <f t="shared" si="63"/>
        <v>380.02500000000003</v>
      </c>
      <c r="K52" s="75">
        <f t="shared" si="63"/>
        <v>390.28500000000008</v>
      </c>
      <c r="L52" s="75">
        <f t="shared" si="63"/>
        <v>400.54500000000007</v>
      </c>
      <c r="M52" s="75">
        <f t="shared" si="63"/>
        <v>410.80500000000006</v>
      </c>
      <c r="N52" s="75">
        <f t="shared" si="63"/>
        <v>421.06500000000005</v>
      </c>
      <c r="O52" s="75">
        <f t="shared" si="63"/>
        <v>431.3250000000001</v>
      </c>
      <c r="P52" s="75">
        <f t="shared" si="63"/>
        <v>441.58500000000009</v>
      </c>
      <c r="Q52" s="75">
        <f t="shared" si="63"/>
        <v>451.84500000000008</v>
      </c>
      <c r="R52" s="75">
        <f t="shared" si="63"/>
        <v>462.10500000000008</v>
      </c>
      <c r="S52" s="75">
        <f t="shared" si="63"/>
        <v>472.36500000000007</v>
      </c>
      <c r="T52" s="75">
        <f t="shared" si="63"/>
        <v>482.62500000000011</v>
      </c>
      <c r="U52" s="75">
        <f t="shared" si="63"/>
        <v>492.8850000000001</v>
      </c>
      <c r="V52" s="75">
        <f t="shared" si="63"/>
        <v>503.14500000000015</v>
      </c>
      <c r="W52" s="75">
        <f t="shared" ref="W52:AP52" si="67">W51</f>
        <v>513.40500000000009</v>
      </c>
      <c r="X52" s="75">
        <f t="shared" si="67"/>
        <v>523.66500000000019</v>
      </c>
      <c r="Y52" s="75">
        <f t="shared" si="67"/>
        <v>533.92500000000007</v>
      </c>
      <c r="Z52" s="75">
        <f t="shared" si="67"/>
        <v>544.18500000000006</v>
      </c>
      <c r="AA52" s="75">
        <f t="shared" si="67"/>
        <v>554.44500000000016</v>
      </c>
      <c r="AB52" s="75">
        <f t="shared" si="67"/>
        <v>564.70500000000004</v>
      </c>
      <c r="AC52" s="75">
        <f t="shared" si="67"/>
        <v>574.96500000000003</v>
      </c>
      <c r="AD52" s="75">
        <f t="shared" si="67"/>
        <v>585.22500000000014</v>
      </c>
      <c r="AE52" s="75">
        <f t="shared" si="67"/>
        <v>595.48500000000013</v>
      </c>
      <c r="AF52" s="75">
        <f t="shared" si="67"/>
        <v>605.74500000000012</v>
      </c>
      <c r="AG52" s="75">
        <f t="shared" si="67"/>
        <v>616.00500000000011</v>
      </c>
      <c r="AH52" s="75">
        <f t="shared" si="67"/>
        <v>626.2650000000001</v>
      </c>
      <c r="AI52" s="75">
        <f t="shared" si="67"/>
        <v>636.52500000000009</v>
      </c>
      <c r="AJ52" s="75">
        <f t="shared" si="67"/>
        <v>646.78500000000008</v>
      </c>
      <c r="AK52" s="75">
        <f t="shared" si="67"/>
        <v>657.04500000000007</v>
      </c>
      <c r="AL52" s="75">
        <f t="shared" si="67"/>
        <v>667.30500000000006</v>
      </c>
      <c r="AM52" s="75">
        <f t="shared" si="67"/>
        <v>677.56500000000005</v>
      </c>
      <c r="AN52" s="75">
        <f t="shared" si="67"/>
        <v>687.82500000000016</v>
      </c>
      <c r="AO52" s="75">
        <f t="shared" si="67"/>
        <v>698.08500000000015</v>
      </c>
      <c r="AP52" s="75">
        <f t="shared" si="67"/>
        <v>708.34500000000014</v>
      </c>
      <c r="AQ52" s="75">
        <f t="shared" ref="AQ52:AZ52" si="68">AQ51</f>
        <v>718.60500000000013</v>
      </c>
      <c r="AR52" s="75">
        <f t="shared" si="68"/>
        <v>728.86500000000001</v>
      </c>
      <c r="AS52" s="75">
        <f t="shared" si="68"/>
        <v>739.12500000000011</v>
      </c>
      <c r="AT52" s="75">
        <f t="shared" si="68"/>
        <v>749.3850000000001</v>
      </c>
      <c r="AU52" s="75">
        <f t="shared" si="68"/>
        <v>759.64500000000021</v>
      </c>
      <c r="AV52" s="75">
        <f t="shared" si="68"/>
        <v>769.9050000000002</v>
      </c>
      <c r="AW52" s="75">
        <f t="shared" si="68"/>
        <v>780.16499999999985</v>
      </c>
      <c r="AX52" s="75">
        <f t="shared" si="68"/>
        <v>790.42499999999995</v>
      </c>
      <c r="AY52" s="75">
        <f t="shared" si="68"/>
        <v>800.68500000000006</v>
      </c>
      <c r="AZ52" s="75">
        <f t="shared" si="68"/>
        <v>810.94500000000005</v>
      </c>
    </row>
    <row r="53" spans="1:52" x14ac:dyDescent="0.25">
      <c r="A53" s="1">
        <v>130</v>
      </c>
      <c r="B53" s="75">
        <f t="shared" si="66"/>
        <v>297.94499999999999</v>
      </c>
      <c r="C53" s="75">
        <f t="shared" si="63"/>
        <v>308.20499999999998</v>
      </c>
      <c r="D53" s="75">
        <f t="shared" si="63"/>
        <v>318.46500000000009</v>
      </c>
      <c r="E53" s="75">
        <f t="shared" si="63"/>
        <v>328.72500000000002</v>
      </c>
      <c r="F53" s="75">
        <f t="shared" si="63"/>
        <v>338.98500000000001</v>
      </c>
      <c r="G53" s="75">
        <f t="shared" si="63"/>
        <v>349.24500000000006</v>
      </c>
      <c r="H53" s="75">
        <f t="shared" si="63"/>
        <v>359.50500000000011</v>
      </c>
      <c r="I53" s="75">
        <f t="shared" si="63"/>
        <v>369.76500000000004</v>
      </c>
      <c r="J53" s="75">
        <f t="shared" si="63"/>
        <v>380.02500000000003</v>
      </c>
      <c r="K53" s="75">
        <f t="shared" si="63"/>
        <v>390.28500000000008</v>
      </c>
      <c r="L53" s="75">
        <f t="shared" si="63"/>
        <v>400.54500000000007</v>
      </c>
      <c r="M53" s="75">
        <f t="shared" si="63"/>
        <v>410.80500000000006</v>
      </c>
      <c r="N53" s="75">
        <f t="shared" si="63"/>
        <v>421.06500000000005</v>
      </c>
      <c r="O53" s="75">
        <f t="shared" si="63"/>
        <v>431.3250000000001</v>
      </c>
      <c r="P53" s="75">
        <f t="shared" si="63"/>
        <v>441.58500000000009</v>
      </c>
      <c r="Q53" s="75">
        <f t="shared" si="63"/>
        <v>451.84500000000008</v>
      </c>
      <c r="R53" s="75">
        <f t="shared" si="63"/>
        <v>462.10500000000008</v>
      </c>
      <c r="S53" s="75">
        <f t="shared" si="63"/>
        <v>472.36500000000007</v>
      </c>
      <c r="T53" s="75">
        <f t="shared" si="63"/>
        <v>482.62500000000011</v>
      </c>
      <c r="U53" s="75">
        <f t="shared" si="63"/>
        <v>492.8850000000001</v>
      </c>
      <c r="V53" s="75">
        <f t="shared" si="63"/>
        <v>503.14500000000015</v>
      </c>
      <c r="W53" s="75">
        <f t="shared" ref="W53:AP53" si="69">W52</f>
        <v>513.40500000000009</v>
      </c>
      <c r="X53" s="75">
        <f t="shared" si="69"/>
        <v>523.66500000000019</v>
      </c>
      <c r="Y53" s="75">
        <f t="shared" si="69"/>
        <v>533.92500000000007</v>
      </c>
      <c r="Z53" s="75">
        <f t="shared" si="69"/>
        <v>544.18500000000006</v>
      </c>
      <c r="AA53" s="75">
        <f t="shared" si="69"/>
        <v>554.44500000000016</v>
      </c>
      <c r="AB53" s="75">
        <f t="shared" si="69"/>
        <v>564.70500000000004</v>
      </c>
      <c r="AC53" s="75">
        <f t="shared" si="69"/>
        <v>574.96500000000003</v>
      </c>
      <c r="AD53" s="75">
        <f t="shared" si="69"/>
        <v>585.22500000000014</v>
      </c>
      <c r="AE53" s="75">
        <f t="shared" si="69"/>
        <v>595.48500000000013</v>
      </c>
      <c r="AF53" s="75">
        <f t="shared" si="69"/>
        <v>605.74500000000012</v>
      </c>
      <c r="AG53" s="75">
        <f t="shared" si="69"/>
        <v>616.00500000000011</v>
      </c>
      <c r="AH53" s="75">
        <f t="shared" si="69"/>
        <v>626.2650000000001</v>
      </c>
      <c r="AI53" s="75">
        <f t="shared" si="69"/>
        <v>636.52500000000009</v>
      </c>
      <c r="AJ53" s="75">
        <f t="shared" si="69"/>
        <v>646.78500000000008</v>
      </c>
      <c r="AK53" s="75">
        <f t="shared" si="69"/>
        <v>657.04500000000007</v>
      </c>
      <c r="AL53" s="75">
        <f t="shared" si="69"/>
        <v>667.30500000000006</v>
      </c>
      <c r="AM53" s="75">
        <f t="shared" si="69"/>
        <v>677.56500000000005</v>
      </c>
      <c r="AN53" s="75">
        <f t="shared" si="69"/>
        <v>687.82500000000016</v>
      </c>
      <c r="AO53" s="75">
        <f t="shared" si="69"/>
        <v>698.08500000000015</v>
      </c>
      <c r="AP53" s="75">
        <f t="shared" si="69"/>
        <v>708.34500000000014</v>
      </c>
      <c r="AQ53" s="75">
        <f t="shared" ref="AQ53:AZ53" si="70">AQ52</f>
        <v>718.60500000000013</v>
      </c>
      <c r="AR53" s="75">
        <f t="shared" si="70"/>
        <v>728.86500000000001</v>
      </c>
      <c r="AS53" s="75">
        <f t="shared" si="70"/>
        <v>739.12500000000011</v>
      </c>
      <c r="AT53" s="75">
        <f t="shared" si="70"/>
        <v>749.3850000000001</v>
      </c>
      <c r="AU53" s="75">
        <f t="shared" si="70"/>
        <v>759.64500000000021</v>
      </c>
      <c r="AV53" s="75">
        <f t="shared" si="70"/>
        <v>769.9050000000002</v>
      </c>
      <c r="AW53" s="75">
        <f t="shared" si="70"/>
        <v>780.16499999999985</v>
      </c>
      <c r="AX53" s="75">
        <f t="shared" si="70"/>
        <v>790.42499999999995</v>
      </c>
      <c r="AY53" s="75">
        <f t="shared" si="70"/>
        <v>800.68500000000006</v>
      </c>
      <c r="AZ53" s="75">
        <f t="shared" si="70"/>
        <v>810.94500000000005</v>
      </c>
    </row>
    <row r="54" spans="1:52" x14ac:dyDescent="0.25">
      <c r="A54" s="1">
        <v>140</v>
      </c>
      <c r="B54" s="75">
        <f t="shared" si="66"/>
        <v>297.94499999999999</v>
      </c>
      <c r="C54" s="75">
        <f t="shared" si="63"/>
        <v>308.20499999999998</v>
      </c>
      <c r="D54" s="75">
        <f t="shared" si="63"/>
        <v>318.46500000000009</v>
      </c>
      <c r="E54" s="75">
        <f t="shared" si="63"/>
        <v>328.72500000000002</v>
      </c>
      <c r="F54" s="75">
        <f t="shared" si="63"/>
        <v>338.98500000000001</v>
      </c>
      <c r="G54" s="75">
        <f t="shared" si="63"/>
        <v>349.24500000000006</v>
      </c>
      <c r="H54" s="75">
        <f t="shared" si="63"/>
        <v>359.50500000000011</v>
      </c>
      <c r="I54" s="75">
        <f t="shared" si="63"/>
        <v>369.76500000000004</v>
      </c>
      <c r="J54" s="75">
        <f t="shared" si="63"/>
        <v>380.02500000000003</v>
      </c>
      <c r="K54" s="75">
        <f t="shared" si="63"/>
        <v>390.28500000000008</v>
      </c>
      <c r="L54" s="75">
        <f t="shared" si="63"/>
        <v>400.54500000000007</v>
      </c>
      <c r="M54" s="75">
        <f t="shared" si="63"/>
        <v>410.80500000000006</v>
      </c>
      <c r="N54" s="75">
        <f t="shared" si="63"/>
        <v>421.06500000000005</v>
      </c>
      <c r="O54" s="75">
        <f t="shared" si="63"/>
        <v>431.3250000000001</v>
      </c>
      <c r="P54" s="75">
        <f t="shared" si="63"/>
        <v>441.58500000000009</v>
      </c>
      <c r="Q54" s="75">
        <f t="shared" si="63"/>
        <v>451.84500000000008</v>
      </c>
      <c r="R54" s="75">
        <f t="shared" si="63"/>
        <v>462.10500000000008</v>
      </c>
      <c r="S54" s="75">
        <f t="shared" si="63"/>
        <v>472.36500000000007</v>
      </c>
      <c r="T54" s="75">
        <f t="shared" si="63"/>
        <v>482.62500000000011</v>
      </c>
      <c r="U54" s="75">
        <f t="shared" si="63"/>
        <v>492.8850000000001</v>
      </c>
      <c r="V54" s="75">
        <f t="shared" si="63"/>
        <v>503.14500000000015</v>
      </c>
      <c r="W54" s="75">
        <f t="shared" ref="W54:AP54" si="71">W53</f>
        <v>513.40500000000009</v>
      </c>
      <c r="X54" s="75">
        <f t="shared" si="71"/>
        <v>523.66500000000019</v>
      </c>
      <c r="Y54" s="75">
        <f t="shared" si="71"/>
        <v>533.92500000000007</v>
      </c>
      <c r="Z54" s="75">
        <f t="shared" si="71"/>
        <v>544.18500000000006</v>
      </c>
      <c r="AA54" s="75">
        <f t="shared" si="71"/>
        <v>554.44500000000016</v>
      </c>
      <c r="AB54" s="75">
        <f t="shared" si="71"/>
        <v>564.70500000000004</v>
      </c>
      <c r="AC54" s="75">
        <f t="shared" si="71"/>
        <v>574.96500000000003</v>
      </c>
      <c r="AD54" s="75">
        <f t="shared" si="71"/>
        <v>585.22500000000014</v>
      </c>
      <c r="AE54" s="75">
        <f t="shared" si="71"/>
        <v>595.48500000000013</v>
      </c>
      <c r="AF54" s="75">
        <f t="shared" si="71"/>
        <v>605.74500000000012</v>
      </c>
      <c r="AG54" s="75">
        <f t="shared" si="71"/>
        <v>616.00500000000011</v>
      </c>
      <c r="AH54" s="75">
        <f t="shared" si="71"/>
        <v>626.2650000000001</v>
      </c>
      <c r="AI54" s="75">
        <f t="shared" si="71"/>
        <v>636.52500000000009</v>
      </c>
      <c r="AJ54" s="75">
        <f t="shared" si="71"/>
        <v>646.78500000000008</v>
      </c>
      <c r="AK54" s="75">
        <f t="shared" si="71"/>
        <v>657.04500000000007</v>
      </c>
      <c r="AL54" s="75">
        <f t="shared" si="71"/>
        <v>667.30500000000006</v>
      </c>
      <c r="AM54" s="75">
        <f t="shared" si="71"/>
        <v>677.56500000000005</v>
      </c>
      <c r="AN54" s="75">
        <f t="shared" si="71"/>
        <v>687.82500000000016</v>
      </c>
      <c r="AO54" s="75">
        <f t="shared" si="71"/>
        <v>698.08500000000015</v>
      </c>
      <c r="AP54" s="75">
        <f t="shared" si="71"/>
        <v>708.34500000000014</v>
      </c>
      <c r="AQ54" s="75">
        <f t="shared" ref="AQ54:AZ54" si="72">AQ53</f>
        <v>718.60500000000013</v>
      </c>
      <c r="AR54" s="75">
        <f t="shared" si="72"/>
        <v>728.86500000000001</v>
      </c>
      <c r="AS54" s="75">
        <f t="shared" si="72"/>
        <v>739.12500000000011</v>
      </c>
      <c r="AT54" s="75">
        <f t="shared" si="72"/>
        <v>749.3850000000001</v>
      </c>
      <c r="AU54" s="75">
        <f t="shared" si="72"/>
        <v>759.64500000000021</v>
      </c>
      <c r="AV54" s="75">
        <f t="shared" si="72"/>
        <v>769.9050000000002</v>
      </c>
      <c r="AW54" s="75">
        <f t="shared" si="72"/>
        <v>780.16499999999985</v>
      </c>
      <c r="AX54" s="75">
        <f t="shared" si="72"/>
        <v>790.42499999999995</v>
      </c>
      <c r="AY54" s="75">
        <f t="shared" si="72"/>
        <v>800.68500000000006</v>
      </c>
      <c r="AZ54" s="75">
        <f t="shared" si="72"/>
        <v>810.94500000000005</v>
      </c>
    </row>
    <row r="55" spans="1:52" x14ac:dyDescent="0.25">
      <c r="A55" s="1">
        <v>150</v>
      </c>
      <c r="B55" s="75">
        <f t="shared" si="66"/>
        <v>297.94499999999999</v>
      </c>
      <c r="C55" s="75">
        <f t="shared" si="63"/>
        <v>308.20499999999998</v>
      </c>
      <c r="D55" s="75">
        <f t="shared" si="63"/>
        <v>318.46500000000009</v>
      </c>
      <c r="E55" s="75">
        <f t="shared" si="63"/>
        <v>328.72500000000002</v>
      </c>
      <c r="F55" s="75">
        <f t="shared" si="63"/>
        <v>338.98500000000001</v>
      </c>
      <c r="G55" s="75">
        <f t="shared" si="63"/>
        <v>349.24500000000006</v>
      </c>
      <c r="H55" s="75">
        <f t="shared" si="63"/>
        <v>359.50500000000011</v>
      </c>
      <c r="I55" s="75">
        <f t="shared" si="63"/>
        <v>369.76500000000004</v>
      </c>
      <c r="J55" s="75">
        <f t="shared" si="63"/>
        <v>380.02500000000003</v>
      </c>
      <c r="K55" s="75">
        <f t="shared" si="63"/>
        <v>390.28500000000008</v>
      </c>
      <c r="L55" s="75">
        <f t="shared" si="63"/>
        <v>400.54500000000007</v>
      </c>
      <c r="M55" s="75">
        <f t="shared" si="63"/>
        <v>410.80500000000006</v>
      </c>
      <c r="N55" s="75">
        <f t="shared" si="63"/>
        <v>421.06500000000005</v>
      </c>
      <c r="O55" s="75">
        <f t="shared" si="63"/>
        <v>431.3250000000001</v>
      </c>
      <c r="P55" s="75">
        <f t="shared" si="63"/>
        <v>441.58500000000009</v>
      </c>
      <c r="Q55" s="75">
        <f t="shared" si="63"/>
        <v>451.84500000000008</v>
      </c>
      <c r="R55" s="75">
        <f t="shared" si="63"/>
        <v>462.10500000000008</v>
      </c>
      <c r="S55" s="75">
        <f t="shared" si="63"/>
        <v>472.36500000000007</v>
      </c>
      <c r="T55" s="75">
        <f t="shared" si="63"/>
        <v>482.62500000000011</v>
      </c>
      <c r="U55" s="75">
        <f t="shared" si="63"/>
        <v>492.8850000000001</v>
      </c>
      <c r="V55" s="75">
        <f t="shared" si="63"/>
        <v>503.14500000000015</v>
      </c>
      <c r="W55" s="75">
        <f t="shared" ref="W55:AP55" si="73">W54</f>
        <v>513.40500000000009</v>
      </c>
      <c r="X55" s="75">
        <f t="shared" si="73"/>
        <v>523.66500000000019</v>
      </c>
      <c r="Y55" s="75">
        <f t="shared" si="73"/>
        <v>533.92500000000007</v>
      </c>
      <c r="Z55" s="75">
        <f t="shared" si="73"/>
        <v>544.18500000000006</v>
      </c>
      <c r="AA55" s="75">
        <f t="shared" si="73"/>
        <v>554.44500000000016</v>
      </c>
      <c r="AB55" s="75">
        <f t="shared" si="73"/>
        <v>564.70500000000004</v>
      </c>
      <c r="AC55" s="75">
        <f t="shared" si="73"/>
        <v>574.96500000000003</v>
      </c>
      <c r="AD55" s="75">
        <f t="shared" si="73"/>
        <v>585.22500000000014</v>
      </c>
      <c r="AE55" s="75">
        <f t="shared" si="73"/>
        <v>595.48500000000013</v>
      </c>
      <c r="AF55" s="75">
        <f t="shared" si="73"/>
        <v>605.74500000000012</v>
      </c>
      <c r="AG55" s="75">
        <f t="shared" si="73"/>
        <v>616.00500000000011</v>
      </c>
      <c r="AH55" s="75">
        <f t="shared" si="73"/>
        <v>626.2650000000001</v>
      </c>
      <c r="AI55" s="75">
        <f t="shared" si="73"/>
        <v>636.52500000000009</v>
      </c>
      <c r="AJ55" s="75">
        <f t="shared" si="73"/>
        <v>646.78500000000008</v>
      </c>
      <c r="AK55" s="75">
        <f t="shared" si="73"/>
        <v>657.04500000000007</v>
      </c>
      <c r="AL55" s="75">
        <f t="shared" si="73"/>
        <v>667.30500000000006</v>
      </c>
      <c r="AM55" s="75">
        <f t="shared" si="73"/>
        <v>677.56500000000005</v>
      </c>
      <c r="AN55" s="75">
        <f t="shared" si="73"/>
        <v>687.82500000000016</v>
      </c>
      <c r="AO55" s="75">
        <f t="shared" si="73"/>
        <v>698.08500000000015</v>
      </c>
      <c r="AP55" s="75">
        <f t="shared" si="73"/>
        <v>708.34500000000014</v>
      </c>
      <c r="AQ55" s="75">
        <f t="shared" ref="AQ55:AZ55" si="74">AQ54</f>
        <v>718.60500000000013</v>
      </c>
      <c r="AR55" s="75">
        <f t="shared" si="74"/>
        <v>728.86500000000001</v>
      </c>
      <c r="AS55" s="75">
        <f t="shared" si="74"/>
        <v>739.12500000000011</v>
      </c>
      <c r="AT55" s="75">
        <f t="shared" si="74"/>
        <v>749.3850000000001</v>
      </c>
      <c r="AU55" s="75">
        <f t="shared" si="74"/>
        <v>759.64500000000021</v>
      </c>
      <c r="AV55" s="75">
        <f t="shared" si="74"/>
        <v>769.9050000000002</v>
      </c>
      <c r="AW55" s="75">
        <f t="shared" si="74"/>
        <v>780.16499999999985</v>
      </c>
      <c r="AX55" s="75">
        <f t="shared" si="74"/>
        <v>790.42499999999995</v>
      </c>
      <c r="AY55" s="75">
        <f t="shared" si="74"/>
        <v>800.68500000000006</v>
      </c>
      <c r="AZ55" s="75">
        <f t="shared" si="74"/>
        <v>810.94500000000005</v>
      </c>
    </row>
    <row r="56" spans="1:52" x14ac:dyDescent="0.25">
      <c r="A56" s="1">
        <v>160</v>
      </c>
      <c r="B56" s="75">
        <f t="shared" si="66"/>
        <v>297.94499999999999</v>
      </c>
      <c r="C56" s="75">
        <f t="shared" si="63"/>
        <v>308.20499999999998</v>
      </c>
      <c r="D56" s="75">
        <f t="shared" si="63"/>
        <v>318.46500000000009</v>
      </c>
      <c r="E56" s="75">
        <f t="shared" si="63"/>
        <v>328.72500000000002</v>
      </c>
      <c r="F56" s="75">
        <f t="shared" si="63"/>
        <v>338.98500000000001</v>
      </c>
      <c r="G56" s="75">
        <f t="shared" si="63"/>
        <v>349.24500000000006</v>
      </c>
      <c r="H56" s="75">
        <f t="shared" si="63"/>
        <v>359.50500000000011</v>
      </c>
      <c r="I56" s="75">
        <f t="shared" si="63"/>
        <v>369.76500000000004</v>
      </c>
      <c r="J56" s="75">
        <f t="shared" si="63"/>
        <v>380.02500000000003</v>
      </c>
      <c r="K56" s="75">
        <f t="shared" si="63"/>
        <v>390.28500000000008</v>
      </c>
      <c r="L56" s="75">
        <f t="shared" si="63"/>
        <v>400.54500000000007</v>
      </c>
      <c r="M56" s="75">
        <f t="shared" si="63"/>
        <v>410.80500000000006</v>
      </c>
      <c r="N56" s="75">
        <f t="shared" si="63"/>
        <v>421.06500000000005</v>
      </c>
      <c r="O56" s="75">
        <f t="shared" si="63"/>
        <v>431.3250000000001</v>
      </c>
      <c r="P56" s="75">
        <f t="shared" si="63"/>
        <v>441.58500000000009</v>
      </c>
      <c r="Q56" s="75">
        <f t="shared" si="63"/>
        <v>451.84500000000008</v>
      </c>
      <c r="R56" s="75">
        <f t="shared" si="63"/>
        <v>462.10500000000008</v>
      </c>
      <c r="S56" s="75">
        <f t="shared" si="63"/>
        <v>472.36500000000007</v>
      </c>
      <c r="T56" s="75">
        <f t="shared" si="63"/>
        <v>482.62500000000011</v>
      </c>
      <c r="U56" s="75">
        <f t="shared" si="63"/>
        <v>492.8850000000001</v>
      </c>
      <c r="V56" s="75">
        <f t="shared" si="63"/>
        <v>503.14500000000015</v>
      </c>
      <c r="W56" s="75">
        <f t="shared" ref="W56:AP56" si="75">W55</f>
        <v>513.40500000000009</v>
      </c>
      <c r="X56" s="75">
        <f t="shared" si="75"/>
        <v>523.66500000000019</v>
      </c>
      <c r="Y56" s="75">
        <f t="shared" si="75"/>
        <v>533.92500000000007</v>
      </c>
      <c r="Z56" s="75">
        <f t="shared" si="75"/>
        <v>544.18500000000006</v>
      </c>
      <c r="AA56" s="75">
        <f t="shared" si="75"/>
        <v>554.44500000000016</v>
      </c>
      <c r="AB56" s="75">
        <f t="shared" si="75"/>
        <v>564.70500000000004</v>
      </c>
      <c r="AC56" s="75">
        <f t="shared" si="75"/>
        <v>574.96500000000003</v>
      </c>
      <c r="AD56" s="75">
        <f t="shared" si="75"/>
        <v>585.22500000000014</v>
      </c>
      <c r="AE56" s="75">
        <f t="shared" si="75"/>
        <v>595.48500000000013</v>
      </c>
      <c r="AF56" s="75">
        <f t="shared" si="75"/>
        <v>605.74500000000012</v>
      </c>
      <c r="AG56" s="75">
        <f t="shared" si="75"/>
        <v>616.00500000000011</v>
      </c>
      <c r="AH56" s="75">
        <f t="shared" si="75"/>
        <v>626.2650000000001</v>
      </c>
      <c r="AI56" s="75">
        <f t="shared" si="75"/>
        <v>636.52500000000009</v>
      </c>
      <c r="AJ56" s="75">
        <f t="shared" si="75"/>
        <v>646.78500000000008</v>
      </c>
      <c r="AK56" s="75">
        <f t="shared" si="75"/>
        <v>657.04500000000007</v>
      </c>
      <c r="AL56" s="75">
        <f t="shared" si="75"/>
        <v>667.30500000000006</v>
      </c>
      <c r="AM56" s="75">
        <f t="shared" si="75"/>
        <v>677.56500000000005</v>
      </c>
      <c r="AN56" s="75">
        <f t="shared" si="75"/>
        <v>687.82500000000016</v>
      </c>
      <c r="AO56" s="75">
        <f t="shared" si="75"/>
        <v>698.08500000000015</v>
      </c>
      <c r="AP56" s="75">
        <f t="shared" si="75"/>
        <v>708.34500000000014</v>
      </c>
      <c r="AQ56" s="75">
        <f t="shared" ref="AQ56:AZ56" si="76">AQ55</f>
        <v>718.60500000000013</v>
      </c>
      <c r="AR56" s="75">
        <f t="shared" si="76"/>
        <v>728.86500000000001</v>
      </c>
      <c r="AS56" s="75">
        <f t="shared" si="76"/>
        <v>739.12500000000011</v>
      </c>
      <c r="AT56" s="75">
        <f t="shared" si="76"/>
        <v>749.3850000000001</v>
      </c>
      <c r="AU56" s="75">
        <f t="shared" si="76"/>
        <v>759.64500000000021</v>
      </c>
      <c r="AV56" s="75">
        <f t="shared" si="76"/>
        <v>769.9050000000002</v>
      </c>
      <c r="AW56" s="75">
        <f t="shared" si="76"/>
        <v>780.16499999999985</v>
      </c>
      <c r="AX56" s="75">
        <f t="shared" si="76"/>
        <v>790.42499999999995</v>
      </c>
      <c r="AY56" s="75">
        <f t="shared" si="76"/>
        <v>800.68500000000006</v>
      </c>
      <c r="AZ56" s="75">
        <f t="shared" si="76"/>
        <v>810.94500000000005</v>
      </c>
    </row>
    <row r="57" spans="1:52" x14ac:dyDescent="0.25">
      <c r="A57" s="1">
        <v>170</v>
      </c>
      <c r="B57" s="75">
        <f t="shared" si="66"/>
        <v>297.94499999999999</v>
      </c>
      <c r="C57" s="75">
        <f t="shared" si="63"/>
        <v>308.20499999999998</v>
      </c>
      <c r="D57" s="75">
        <f t="shared" si="63"/>
        <v>318.46500000000009</v>
      </c>
      <c r="E57" s="75">
        <f t="shared" si="63"/>
        <v>328.72500000000002</v>
      </c>
      <c r="F57" s="75">
        <f t="shared" si="63"/>
        <v>338.98500000000001</v>
      </c>
      <c r="G57" s="75">
        <f t="shared" si="63"/>
        <v>349.24500000000006</v>
      </c>
      <c r="H57" s="75">
        <f t="shared" si="63"/>
        <v>359.50500000000011</v>
      </c>
      <c r="I57" s="75">
        <f t="shared" si="63"/>
        <v>369.76500000000004</v>
      </c>
      <c r="J57" s="75">
        <f t="shared" si="63"/>
        <v>380.02500000000003</v>
      </c>
      <c r="K57" s="75">
        <f t="shared" si="63"/>
        <v>390.28500000000008</v>
      </c>
      <c r="L57" s="75">
        <f t="shared" si="63"/>
        <v>400.54500000000007</v>
      </c>
      <c r="M57" s="75">
        <f t="shared" si="63"/>
        <v>410.80500000000006</v>
      </c>
      <c r="N57" s="75">
        <f t="shared" si="63"/>
        <v>421.06500000000005</v>
      </c>
      <c r="O57" s="75">
        <f t="shared" si="63"/>
        <v>431.3250000000001</v>
      </c>
      <c r="P57" s="75">
        <f t="shared" si="63"/>
        <v>441.58500000000009</v>
      </c>
      <c r="Q57" s="75">
        <f t="shared" si="63"/>
        <v>451.84500000000008</v>
      </c>
      <c r="R57" s="75">
        <f t="shared" si="63"/>
        <v>462.10500000000008</v>
      </c>
      <c r="S57" s="75">
        <f t="shared" si="63"/>
        <v>472.36500000000007</v>
      </c>
      <c r="T57" s="75">
        <f t="shared" si="63"/>
        <v>482.62500000000011</v>
      </c>
      <c r="U57" s="75">
        <f t="shared" si="63"/>
        <v>492.8850000000001</v>
      </c>
      <c r="V57" s="75">
        <f t="shared" si="63"/>
        <v>503.14500000000015</v>
      </c>
      <c r="W57" s="75">
        <f t="shared" ref="W57:AP57" si="77">W56</f>
        <v>513.40500000000009</v>
      </c>
      <c r="X57" s="75">
        <f t="shared" si="77"/>
        <v>523.66500000000019</v>
      </c>
      <c r="Y57" s="75">
        <f t="shared" si="77"/>
        <v>533.92500000000007</v>
      </c>
      <c r="Z57" s="75">
        <f t="shared" si="77"/>
        <v>544.18500000000006</v>
      </c>
      <c r="AA57" s="75">
        <f t="shared" si="77"/>
        <v>554.44500000000016</v>
      </c>
      <c r="AB57" s="75">
        <f t="shared" si="77"/>
        <v>564.70500000000004</v>
      </c>
      <c r="AC57" s="75">
        <f t="shared" si="77"/>
        <v>574.96500000000003</v>
      </c>
      <c r="AD57" s="75">
        <f t="shared" si="77"/>
        <v>585.22500000000014</v>
      </c>
      <c r="AE57" s="75">
        <f t="shared" si="77"/>
        <v>595.48500000000013</v>
      </c>
      <c r="AF57" s="75">
        <f t="shared" si="77"/>
        <v>605.74500000000012</v>
      </c>
      <c r="AG57" s="75">
        <f t="shared" si="77"/>
        <v>616.00500000000011</v>
      </c>
      <c r="AH57" s="75">
        <f t="shared" si="77"/>
        <v>626.2650000000001</v>
      </c>
      <c r="AI57" s="75">
        <f t="shared" si="77"/>
        <v>636.52500000000009</v>
      </c>
      <c r="AJ57" s="75">
        <f t="shared" si="77"/>
        <v>646.78500000000008</v>
      </c>
      <c r="AK57" s="75">
        <f t="shared" si="77"/>
        <v>657.04500000000007</v>
      </c>
      <c r="AL57" s="75">
        <f t="shared" si="77"/>
        <v>667.30500000000006</v>
      </c>
      <c r="AM57" s="75">
        <f t="shared" si="77"/>
        <v>677.56500000000005</v>
      </c>
      <c r="AN57" s="75">
        <f t="shared" si="77"/>
        <v>687.82500000000016</v>
      </c>
      <c r="AO57" s="75">
        <f t="shared" si="77"/>
        <v>698.08500000000015</v>
      </c>
      <c r="AP57" s="75">
        <f t="shared" si="77"/>
        <v>708.34500000000014</v>
      </c>
      <c r="AQ57" s="75">
        <f t="shared" ref="AQ57:AZ57" si="78">AQ56</f>
        <v>718.60500000000013</v>
      </c>
      <c r="AR57" s="75">
        <f t="shared" si="78"/>
        <v>728.86500000000001</v>
      </c>
      <c r="AS57" s="75">
        <f t="shared" si="78"/>
        <v>739.12500000000011</v>
      </c>
      <c r="AT57" s="75">
        <f t="shared" si="78"/>
        <v>749.3850000000001</v>
      </c>
      <c r="AU57" s="75">
        <f t="shared" si="78"/>
        <v>759.64500000000021</v>
      </c>
      <c r="AV57" s="75">
        <f t="shared" si="78"/>
        <v>769.9050000000002</v>
      </c>
      <c r="AW57" s="75">
        <f t="shared" si="78"/>
        <v>780.16499999999985</v>
      </c>
      <c r="AX57" s="75">
        <f t="shared" si="78"/>
        <v>790.42499999999995</v>
      </c>
      <c r="AY57" s="75">
        <f t="shared" si="78"/>
        <v>800.68500000000006</v>
      </c>
      <c r="AZ57" s="75">
        <f t="shared" si="78"/>
        <v>810.94500000000005</v>
      </c>
    </row>
    <row r="58" spans="1:52" x14ac:dyDescent="0.25">
      <c r="A58" s="1">
        <v>180</v>
      </c>
      <c r="B58" s="75">
        <f t="shared" si="66"/>
        <v>297.94499999999999</v>
      </c>
      <c r="C58" s="75">
        <f t="shared" si="63"/>
        <v>308.20499999999998</v>
      </c>
      <c r="D58" s="75">
        <f t="shared" si="63"/>
        <v>318.46500000000009</v>
      </c>
      <c r="E58" s="75">
        <f t="shared" si="63"/>
        <v>328.72500000000002</v>
      </c>
      <c r="F58" s="75">
        <f t="shared" si="63"/>
        <v>338.98500000000001</v>
      </c>
      <c r="G58" s="75">
        <f t="shared" si="63"/>
        <v>349.24500000000006</v>
      </c>
      <c r="H58" s="75">
        <f t="shared" si="63"/>
        <v>359.50500000000011</v>
      </c>
      <c r="I58" s="75">
        <f t="shared" si="63"/>
        <v>369.76500000000004</v>
      </c>
      <c r="J58" s="75">
        <f t="shared" si="63"/>
        <v>380.02500000000003</v>
      </c>
      <c r="K58" s="75">
        <f t="shared" si="63"/>
        <v>390.28500000000008</v>
      </c>
      <c r="L58" s="75">
        <f t="shared" si="63"/>
        <v>400.54500000000007</v>
      </c>
      <c r="M58" s="75">
        <f t="shared" si="63"/>
        <v>410.80500000000006</v>
      </c>
      <c r="N58" s="75">
        <f t="shared" si="63"/>
        <v>421.06500000000005</v>
      </c>
      <c r="O58" s="75">
        <f t="shared" si="63"/>
        <v>431.3250000000001</v>
      </c>
      <c r="P58" s="75">
        <f t="shared" si="63"/>
        <v>441.58500000000009</v>
      </c>
      <c r="Q58" s="75">
        <f t="shared" si="63"/>
        <v>451.84500000000008</v>
      </c>
      <c r="R58" s="75">
        <f t="shared" si="63"/>
        <v>462.10500000000008</v>
      </c>
      <c r="S58" s="75">
        <f t="shared" si="63"/>
        <v>472.36500000000007</v>
      </c>
      <c r="T58" s="75">
        <f t="shared" si="63"/>
        <v>482.62500000000011</v>
      </c>
      <c r="U58" s="75">
        <f t="shared" si="63"/>
        <v>492.8850000000001</v>
      </c>
      <c r="V58" s="75">
        <f t="shared" si="63"/>
        <v>503.14500000000015</v>
      </c>
      <c r="W58" s="75">
        <f t="shared" ref="W58:AP58" si="79">W57</f>
        <v>513.40500000000009</v>
      </c>
      <c r="X58" s="75">
        <f t="shared" si="79"/>
        <v>523.66500000000019</v>
      </c>
      <c r="Y58" s="75">
        <f t="shared" si="79"/>
        <v>533.92500000000007</v>
      </c>
      <c r="Z58" s="75">
        <f t="shared" si="79"/>
        <v>544.18500000000006</v>
      </c>
      <c r="AA58" s="75">
        <f t="shared" si="79"/>
        <v>554.44500000000016</v>
      </c>
      <c r="AB58" s="75">
        <f t="shared" si="79"/>
        <v>564.70500000000004</v>
      </c>
      <c r="AC58" s="75">
        <f t="shared" si="79"/>
        <v>574.96500000000003</v>
      </c>
      <c r="AD58" s="75">
        <f t="shared" si="79"/>
        <v>585.22500000000014</v>
      </c>
      <c r="AE58" s="75">
        <f t="shared" si="79"/>
        <v>595.48500000000013</v>
      </c>
      <c r="AF58" s="75">
        <f t="shared" si="79"/>
        <v>605.74500000000012</v>
      </c>
      <c r="AG58" s="75">
        <f t="shared" si="79"/>
        <v>616.00500000000011</v>
      </c>
      <c r="AH58" s="75">
        <f t="shared" si="79"/>
        <v>626.2650000000001</v>
      </c>
      <c r="AI58" s="75">
        <f t="shared" si="79"/>
        <v>636.52500000000009</v>
      </c>
      <c r="AJ58" s="75">
        <f t="shared" si="79"/>
        <v>646.78500000000008</v>
      </c>
      <c r="AK58" s="75">
        <f t="shared" si="79"/>
        <v>657.04500000000007</v>
      </c>
      <c r="AL58" s="75">
        <f t="shared" si="79"/>
        <v>667.30500000000006</v>
      </c>
      <c r="AM58" s="75">
        <f t="shared" si="79"/>
        <v>677.56500000000005</v>
      </c>
      <c r="AN58" s="75">
        <f t="shared" si="79"/>
        <v>687.82500000000016</v>
      </c>
      <c r="AO58" s="75">
        <f t="shared" si="79"/>
        <v>698.08500000000015</v>
      </c>
      <c r="AP58" s="75">
        <f t="shared" si="79"/>
        <v>708.34500000000014</v>
      </c>
      <c r="AQ58" s="75">
        <f t="shared" ref="AQ58:AZ58" si="80">AQ57</f>
        <v>718.60500000000013</v>
      </c>
      <c r="AR58" s="75">
        <f t="shared" si="80"/>
        <v>728.86500000000001</v>
      </c>
      <c r="AS58" s="75">
        <f t="shared" si="80"/>
        <v>739.12500000000011</v>
      </c>
      <c r="AT58" s="75">
        <f t="shared" si="80"/>
        <v>749.3850000000001</v>
      </c>
      <c r="AU58" s="75">
        <f t="shared" si="80"/>
        <v>759.64500000000021</v>
      </c>
      <c r="AV58" s="75">
        <f t="shared" si="80"/>
        <v>769.9050000000002</v>
      </c>
      <c r="AW58" s="75">
        <f t="shared" si="80"/>
        <v>780.16499999999985</v>
      </c>
      <c r="AX58" s="75">
        <f t="shared" si="80"/>
        <v>790.42499999999995</v>
      </c>
      <c r="AY58" s="75">
        <f t="shared" si="80"/>
        <v>800.68500000000006</v>
      </c>
      <c r="AZ58" s="75">
        <f t="shared" si="80"/>
        <v>810.94500000000005</v>
      </c>
    </row>
    <row r="59" spans="1:52" x14ac:dyDescent="0.25">
      <c r="A59" s="1">
        <v>190</v>
      </c>
      <c r="B59" s="75">
        <f t="shared" si="66"/>
        <v>297.94499999999999</v>
      </c>
      <c r="C59" s="75">
        <f t="shared" si="63"/>
        <v>308.20499999999998</v>
      </c>
      <c r="D59" s="75">
        <f t="shared" si="63"/>
        <v>318.46500000000009</v>
      </c>
      <c r="E59" s="75">
        <f t="shared" si="63"/>
        <v>328.72500000000002</v>
      </c>
      <c r="F59" s="75">
        <f t="shared" si="63"/>
        <v>338.98500000000001</v>
      </c>
      <c r="G59" s="75">
        <f t="shared" si="63"/>
        <v>349.24500000000006</v>
      </c>
      <c r="H59" s="75">
        <f t="shared" si="63"/>
        <v>359.50500000000011</v>
      </c>
      <c r="I59" s="75">
        <f t="shared" si="63"/>
        <v>369.76500000000004</v>
      </c>
      <c r="J59" s="75">
        <f t="shared" si="63"/>
        <v>380.02500000000003</v>
      </c>
      <c r="K59" s="75">
        <f t="shared" si="63"/>
        <v>390.28500000000008</v>
      </c>
      <c r="L59" s="75">
        <f t="shared" si="63"/>
        <v>400.54500000000007</v>
      </c>
      <c r="M59" s="75">
        <f t="shared" si="63"/>
        <v>410.80500000000006</v>
      </c>
      <c r="N59" s="75">
        <f t="shared" si="63"/>
        <v>421.06500000000005</v>
      </c>
      <c r="O59" s="75">
        <f t="shared" si="63"/>
        <v>431.3250000000001</v>
      </c>
      <c r="P59" s="75">
        <f t="shared" si="63"/>
        <v>441.58500000000009</v>
      </c>
      <c r="Q59" s="75">
        <f t="shared" si="63"/>
        <v>451.84500000000008</v>
      </c>
      <c r="R59" s="75">
        <f t="shared" si="63"/>
        <v>462.10500000000008</v>
      </c>
      <c r="S59" s="75">
        <f t="shared" si="63"/>
        <v>472.36500000000007</v>
      </c>
      <c r="T59" s="75">
        <f t="shared" si="63"/>
        <v>482.62500000000011</v>
      </c>
      <c r="U59" s="75">
        <f t="shared" si="63"/>
        <v>492.8850000000001</v>
      </c>
      <c r="V59" s="75">
        <f t="shared" si="63"/>
        <v>503.14500000000015</v>
      </c>
      <c r="W59" s="75">
        <f t="shared" ref="W59:AP59" si="81">W58</f>
        <v>513.40500000000009</v>
      </c>
      <c r="X59" s="75">
        <f t="shared" si="81"/>
        <v>523.66500000000019</v>
      </c>
      <c r="Y59" s="75">
        <f t="shared" si="81"/>
        <v>533.92500000000007</v>
      </c>
      <c r="Z59" s="75">
        <f t="shared" si="81"/>
        <v>544.18500000000006</v>
      </c>
      <c r="AA59" s="75">
        <f t="shared" si="81"/>
        <v>554.44500000000016</v>
      </c>
      <c r="AB59" s="75">
        <f t="shared" si="81"/>
        <v>564.70500000000004</v>
      </c>
      <c r="AC59" s="75">
        <f t="shared" si="81"/>
        <v>574.96500000000003</v>
      </c>
      <c r="AD59" s="75">
        <f t="shared" si="81"/>
        <v>585.22500000000014</v>
      </c>
      <c r="AE59" s="75">
        <f t="shared" si="81"/>
        <v>595.48500000000013</v>
      </c>
      <c r="AF59" s="75">
        <f t="shared" si="81"/>
        <v>605.74500000000012</v>
      </c>
      <c r="AG59" s="75">
        <f t="shared" si="81"/>
        <v>616.00500000000011</v>
      </c>
      <c r="AH59" s="75">
        <f t="shared" si="81"/>
        <v>626.2650000000001</v>
      </c>
      <c r="AI59" s="75">
        <f t="shared" si="81"/>
        <v>636.52500000000009</v>
      </c>
      <c r="AJ59" s="75">
        <f t="shared" si="81"/>
        <v>646.78500000000008</v>
      </c>
      <c r="AK59" s="75">
        <f t="shared" si="81"/>
        <v>657.04500000000007</v>
      </c>
      <c r="AL59" s="75">
        <f t="shared" si="81"/>
        <v>667.30500000000006</v>
      </c>
      <c r="AM59" s="75">
        <f t="shared" si="81"/>
        <v>677.56500000000005</v>
      </c>
      <c r="AN59" s="75">
        <f t="shared" si="81"/>
        <v>687.82500000000016</v>
      </c>
      <c r="AO59" s="75">
        <f t="shared" si="81"/>
        <v>698.08500000000015</v>
      </c>
      <c r="AP59" s="75">
        <f t="shared" si="81"/>
        <v>708.34500000000014</v>
      </c>
      <c r="AQ59" s="75">
        <f t="shared" ref="AQ59:AZ59" si="82">AQ58</f>
        <v>718.60500000000013</v>
      </c>
      <c r="AR59" s="75">
        <f t="shared" si="82"/>
        <v>728.86500000000001</v>
      </c>
      <c r="AS59" s="75">
        <f t="shared" si="82"/>
        <v>739.12500000000011</v>
      </c>
      <c r="AT59" s="75">
        <f t="shared" si="82"/>
        <v>749.3850000000001</v>
      </c>
      <c r="AU59" s="75">
        <f t="shared" si="82"/>
        <v>759.64500000000021</v>
      </c>
      <c r="AV59" s="75">
        <f t="shared" si="82"/>
        <v>769.9050000000002</v>
      </c>
      <c r="AW59" s="75">
        <f t="shared" si="82"/>
        <v>780.16499999999985</v>
      </c>
      <c r="AX59" s="75">
        <f t="shared" si="82"/>
        <v>790.42499999999995</v>
      </c>
      <c r="AY59" s="75">
        <f t="shared" si="82"/>
        <v>800.68500000000006</v>
      </c>
      <c r="AZ59" s="75">
        <f t="shared" si="82"/>
        <v>810.94500000000005</v>
      </c>
    </row>
    <row r="60" spans="1:52" x14ac:dyDescent="0.25">
      <c r="A60" s="1">
        <v>200</v>
      </c>
      <c r="B60" s="75">
        <f t="shared" si="66"/>
        <v>297.94499999999999</v>
      </c>
      <c r="C60" s="75">
        <f t="shared" si="63"/>
        <v>308.20499999999998</v>
      </c>
      <c r="D60" s="75">
        <f t="shared" si="63"/>
        <v>318.46500000000009</v>
      </c>
      <c r="E60" s="75">
        <f t="shared" si="63"/>
        <v>328.72500000000002</v>
      </c>
      <c r="F60" s="75">
        <f t="shared" si="63"/>
        <v>338.98500000000001</v>
      </c>
      <c r="G60" s="75">
        <f t="shared" si="63"/>
        <v>349.24500000000006</v>
      </c>
      <c r="H60" s="75">
        <f t="shared" si="63"/>
        <v>359.50500000000011</v>
      </c>
      <c r="I60" s="75">
        <f t="shared" si="63"/>
        <v>369.76500000000004</v>
      </c>
      <c r="J60" s="75">
        <f t="shared" si="63"/>
        <v>380.02500000000003</v>
      </c>
      <c r="K60" s="75">
        <f t="shared" si="63"/>
        <v>390.28500000000008</v>
      </c>
      <c r="L60" s="75">
        <f t="shared" si="63"/>
        <v>400.54500000000007</v>
      </c>
      <c r="M60" s="75">
        <f t="shared" si="63"/>
        <v>410.80500000000006</v>
      </c>
      <c r="N60" s="75">
        <f t="shared" si="63"/>
        <v>421.06500000000005</v>
      </c>
      <c r="O60" s="75">
        <f t="shared" si="63"/>
        <v>431.3250000000001</v>
      </c>
      <c r="P60" s="75">
        <f t="shared" si="63"/>
        <v>441.58500000000009</v>
      </c>
      <c r="Q60" s="75">
        <f t="shared" si="63"/>
        <v>451.84500000000008</v>
      </c>
      <c r="R60" s="75">
        <f t="shared" si="63"/>
        <v>462.10500000000008</v>
      </c>
      <c r="S60" s="75">
        <f t="shared" si="63"/>
        <v>472.36500000000007</v>
      </c>
      <c r="T60" s="75">
        <f t="shared" si="63"/>
        <v>482.62500000000011</v>
      </c>
      <c r="U60" s="75">
        <f t="shared" si="63"/>
        <v>492.8850000000001</v>
      </c>
      <c r="V60" s="75">
        <f t="shared" si="63"/>
        <v>503.14500000000015</v>
      </c>
      <c r="W60" s="75">
        <f t="shared" ref="W60:AP60" si="83">W59</f>
        <v>513.40500000000009</v>
      </c>
      <c r="X60" s="75">
        <f t="shared" si="83"/>
        <v>523.66500000000019</v>
      </c>
      <c r="Y60" s="75">
        <f t="shared" si="83"/>
        <v>533.92500000000007</v>
      </c>
      <c r="Z60" s="75">
        <f t="shared" si="83"/>
        <v>544.18500000000006</v>
      </c>
      <c r="AA60" s="75">
        <f t="shared" si="83"/>
        <v>554.44500000000016</v>
      </c>
      <c r="AB60" s="75">
        <f t="shared" si="83"/>
        <v>564.70500000000004</v>
      </c>
      <c r="AC60" s="75">
        <f t="shared" si="83"/>
        <v>574.96500000000003</v>
      </c>
      <c r="AD60" s="75">
        <f t="shared" si="83"/>
        <v>585.22500000000014</v>
      </c>
      <c r="AE60" s="75">
        <f t="shared" si="83"/>
        <v>595.48500000000013</v>
      </c>
      <c r="AF60" s="75">
        <f t="shared" si="83"/>
        <v>605.74500000000012</v>
      </c>
      <c r="AG60" s="75">
        <f t="shared" si="83"/>
        <v>616.00500000000011</v>
      </c>
      <c r="AH60" s="75">
        <f t="shared" si="83"/>
        <v>626.2650000000001</v>
      </c>
      <c r="AI60" s="75">
        <f t="shared" si="83"/>
        <v>636.52500000000009</v>
      </c>
      <c r="AJ60" s="75">
        <f t="shared" si="83"/>
        <v>646.78500000000008</v>
      </c>
      <c r="AK60" s="75">
        <f t="shared" si="83"/>
        <v>657.04500000000007</v>
      </c>
      <c r="AL60" s="75">
        <f t="shared" si="83"/>
        <v>667.30500000000006</v>
      </c>
      <c r="AM60" s="75">
        <f t="shared" si="83"/>
        <v>677.56500000000005</v>
      </c>
      <c r="AN60" s="75">
        <f t="shared" si="83"/>
        <v>687.82500000000016</v>
      </c>
      <c r="AO60" s="75">
        <f t="shared" si="83"/>
        <v>698.08500000000015</v>
      </c>
      <c r="AP60" s="75">
        <f t="shared" si="83"/>
        <v>708.34500000000014</v>
      </c>
      <c r="AQ60" s="75">
        <f t="shared" ref="AQ60:AZ60" si="84">AQ59</f>
        <v>718.60500000000013</v>
      </c>
      <c r="AR60" s="75">
        <f t="shared" si="84"/>
        <v>728.86500000000001</v>
      </c>
      <c r="AS60" s="75">
        <f t="shared" si="84"/>
        <v>739.12500000000011</v>
      </c>
      <c r="AT60" s="75">
        <f t="shared" si="84"/>
        <v>749.3850000000001</v>
      </c>
      <c r="AU60" s="75">
        <f t="shared" si="84"/>
        <v>759.64500000000021</v>
      </c>
      <c r="AV60" s="75">
        <f t="shared" si="84"/>
        <v>769.9050000000002</v>
      </c>
      <c r="AW60" s="75">
        <f t="shared" si="84"/>
        <v>780.16499999999985</v>
      </c>
      <c r="AX60" s="75">
        <f t="shared" si="84"/>
        <v>790.42499999999995</v>
      </c>
      <c r="AY60" s="75">
        <f t="shared" si="84"/>
        <v>800.68500000000006</v>
      </c>
      <c r="AZ60" s="75">
        <f t="shared" si="84"/>
        <v>810.94500000000005</v>
      </c>
    </row>
    <row r="61" spans="1:52" x14ac:dyDescent="0.25">
      <c r="A61" s="1">
        <v>210</v>
      </c>
      <c r="B61" s="75">
        <f t="shared" si="66"/>
        <v>297.94499999999999</v>
      </c>
      <c r="C61" s="75">
        <f t="shared" si="63"/>
        <v>308.20499999999998</v>
      </c>
      <c r="D61" s="75">
        <f t="shared" si="63"/>
        <v>318.46500000000009</v>
      </c>
      <c r="E61" s="75">
        <f t="shared" si="63"/>
        <v>328.72500000000002</v>
      </c>
      <c r="F61" s="75">
        <f t="shared" si="63"/>
        <v>338.98500000000001</v>
      </c>
      <c r="G61" s="75">
        <f t="shared" si="63"/>
        <v>349.24500000000006</v>
      </c>
      <c r="H61" s="75">
        <f t="shared" si="63"/>
        <v>359.50500000000011</v>
      </c>
      <c r="I61" s="75">
        <f t="shared" si="63"/>
        <v>369.76500000000004</v>
      </c>
      <c r="J61" s="75">
        <f t="shared" si="63"/>
        <v>380.02500000000003</v>
      </c>
      <c r="K61" s="75">
        <f t="shared" si="63"/>
        <v>390.28500000000008</v>
      </c>
      <c r="L61" s="75">
        <f t="shared" si="63"/>
        <v>400.54500000000007</v>
      </c>
      <c r="M61" s="75">
        <f t="shared" si="63"/>
        <v>410.80500000000006</v>
      </c>
      <c r="N61" s="75">
        <f t="shared" si="63"/>
        <v>421.06500000000005</v>
      </c>
      <c r="O61" s="75">
        <f t="shared" si="63"/>
        <v>431.3250000000001</v>
      </c>
      <c r="P61" s="75">
        <f t="shared" si="63"/>
        <v>441.58500000000009</v>
      </c>
      <c r="Q61" s="75">
        <f t="shared" si="63"/>
        <v>451.84500000000008</v>
      </c>
      <c r="R61" s="75">
        <f t="shared" si="63"/>
        <v>462.10500000000008</v>
      </c>
      <c r="S61" s="75">
        <f t="shared" si="63"/>
        <v>472.36500000000007</v>
      </c>
      <c r="T61" s="75">
        <f t="shared" si="63"/>
        <v>482.62500000000011</v>
      </c>
      <c r="U61" s="75">
        <f t="shared" si="63"/>
        <v>492.8850000000001</v>
      </c>
      <c r="V61" s="75">
        <f t="shared" si="63"/>
        <v>503.14500000000015</v>
      </c>
      <c r="W61" s="75">
        <f t="shared" ref="W61:AP61" si="85">W60</f>
        <v>513.40500000000009</v>
      </c>
      <c r="X61" s="75">
        <f t="shared" si="85"/>
        <v>523.66500000000019</v>
      </c>
      <c r="Y61" s="75">
        <f t="shared" si="85"/>
        <v>533.92500000000007</v>
      </c>
      <c r="Z61" s="75">
        <f t="shared" si="85"/>
        <v>544.18500000000006</v>
      </c>
      <c r="AA61" s="75">
        <f t="shared" si="85"/>
        <v>554.44500000000016</v>
      </c>
      <c r="AB61" s="75">
        <f t="shared" si="85"/>
        <v>564.70500000000004</v>
      </c>
      <c r="AC61" s="75">
        <f t="shared" si="85"/>
        <v>574.96500000000003</v>
      </c>
      <c r="AD61" s="75">
        <f t="shared" si="85"/>
        <v>585.22500000000014</v>
      </c>
      <c r="AE61" s="75">
        <f t="shared" si="85"/>
        <v>595.48500000000013</v>
      </c>
      <c r="AF61" s="75">
        <f t="shared" si="85"/>
        <v>605.74500000000012</v>
      </c>
      <c r="AG61" s="75">
        <f t="shared" si="85"/>
        <v>616.00500000000011</v>
      </c>
      <c r="AH61" s="75">
        <f t="shared" si="85"/>
        <v>626.2650000000001</v>
      </c>
      <c r="AI61" s="75">
        <f t="shared" si="85"/>
        <v>636.52500000000009</v>
      </c>
      <c r="AJ61" s="75">
        <f t="shared" si="85"/>
        <v>646.78500000000008</v>
      </c>
      <c r="AK61" s="75">
        <f t="shared" si="85"/>
        <v>657.04500000000007</v>
      </c>
      <c r="AL61" s="75">
        <f t="shared" si="85"/>
        <v>667.30500000000006</v>
      </c>
      <c r="AM61" s="75">
        <f t="shared" si="85"/>
        <v>677.56500000000005</v>
      </c>
      <c r="AN61" s="75">
        <f t="shared" si="85"/>
        <v>687.82500000000016</v>
      </c>
      <c r="AO61" s="75">
        <f t="shared" si="85"/>
        <v>698.08500000000015</v>
      </c>
      <c r="AP61" s="75">
        <f t="shared" si="85"/>
        <v>708.34500000000014</v>
      </c>
      <c r="AQ61" s="75">
        <f t="shared" ref="AQ61:AZ61" si="86">AQ60</f>
        <v>718.60500000000013</v>
      </c>
      <c r="AR61" s="75">
        <f t="shared" si="86"/>
        <v>728.86500000000001</v>
      </c>
      <c r="AS61" s="75">
        <f t="shared" si="86"/>
        <v>739.12500000000011</v>
      </c>
      <c r="AT61" s="75">
        <f t="shared" si="86"/>
        <v>749.3850000000001</v>
      </c>
      <c r="AU61" s="75">
        <f t="shared" si="86"/>
        <v>759.64500000000021</v>
      </c>
      <c r="AV61" s="75">
        <f t="shared" si="86"/>
        <v>769.9050000000002</v>
      </c>
      <c r="AW61" s="75">
        <f t="shared" si="86"/>
        <v>780.16499999999985</v>
      </c>
      <c r="AX61" s="75">
        <f t="shared" si="86"/>
        <v>790.42499999999995</v>
      </c>
      <c r="AY61" s="75">
        <f t="shared" si="86"/>
        <v>800.68500000000006</v>
      </c>
      <c r="AZ61" s="75">
        <f t="shared" si="86"/>
        <v>810.94500000000005</v>
      </c>
    </row>
    <row r="62" spans="1:52" x14ac:dyDescent="0.25">
      <c r="A62" s="1">
        <v>220</v>
      </c>
      <c r="B62" s="75">
        <f t="shared" si="66"/>
        <v>297.94499999999999</v>
      </c>
      <c r="C62" s="75">
        <f t="shared" si="63"/>
        <v>308.20499999999998</v>
      </c>
      <c r="D62" s="75">
        <f t="shared" si="63"/>
        <v>318.46500000000009</v>
      </c>
      <c r="E62" s="75">
        <f t="shared" si="63"/>
        <v>328.72500000000002</v>
      </c>
      <c r="F62" s="75">
        <f t="shared" si="63"/>
        <v>338.98500000000001</v>
      </c>
      <c r="G62" s="75">
        <f t="shared" si="63"/>
        <v>349.24500000000006</v>
      </c>
      <c r="H62" s="75">
        <f t="shared" si="63"/>
        <v>359.50500000000011</v>
      </c>
      <c r="I62" s="75">
        <f t="shared" si="63"/>
        <v>369.76500000000004</v>
      </c>
      <c r="J62" s="75">
        <f t="shared" si="63"/>
        <v>380.02500000000003</v>
      </c>
      <c r="K62" s="75">
        <f t="shared" si="63"/>
        <v>390.28500000000008</v>
      </c>
      <c r="L62" s="75">
        <f t="shared" si="63"/>
        <v>400.54500000000007</v>
      </c>
      <c r="M62" s="75">
        <f t="shared" si="63"/>
        <v>410.80500000000006</v>
      </c>
      <c r="N62" s="75">
        <f t="shared" si="63"/>
        <v>421.06500000000005</v>
      </c>
      <c r="O62" s="75">
        <f t="shared" si="63"/>
        <v>431.3250000000001</v>
      </c>
      <c r="P62" s="75">
        <f t="shared" si="63"/>
        <v>441.58500000000009</v>
      </c>
      <c r="Q62" s="75">
        <f t="shared" si="63"/>
        <v>451.84500000000008</v>
      </c>
      <c r="R62" s="75">
        <f t="shared" si="63"/>
        <v>462.10500000000008</v>
      </c>
      <c r="S62" s="75">
        <f t="shared" si="63"/>
        <v>472.36500000000007</v>
      </c>
      <c r="T62" s="75">
        <f t="shared" si="63"/>
        <v>482.62500000000011</v>
      </c>
      <c r="U62" s="75">
        <f t="shared" si="63"/>
        <v>492.8850000000001</v>
      </c>
      <c r="V62" s="75">
        <f t="shared" si="63"/>
        <v>503.14500000000015</v>
      </c>
      <c r="W62" s="75">
        <f t="shared" ref="W62:AP62" si="87">W61</f>
        <v>513.40500000000009</v>
      </c>
      <c r="X62" s="75">
        <f t="shared" si="87"/>
        <v>523.66500000000019</v>
      </c>
      <c r="Y62" s="75">
        <f t="shared" si="87"/>
        <v>533.92500000000007</v>
      </c>
      <c r="Z62" s="75">
        <f t="shared" si="87"/>
        <v>544.18500000000006</v>
      </c>
      <c r="AA62" s="75">
        <f t="shared" si="87"/>
        <v>554.44500000000016</v>
      </c>
      <c r="AB62" s="75">
        <f t="shared" si="87"/>
        <v>564.70500000000004</v>
      </c>
      <c r="AC62" s="75">
        <f t="shared" si="87"/>
        <v>574.96500000000003</v>
      </c>
      <c r="AD62" s="75">
        <f t="shared" si="87"/>
        <v>585.22500000000014</v>
      </c>
      <c r="AE62" s="75">
        <f t="shared" si="87"/>
        <v>595.48500000000013</v>
      </c>
      <c r="AF62" s="75">
        <f t="shared" si="87"/>
        <v>605.74500000000012</v>
      </c>
      <c r="AG62" s="75">
        <f t="shared" si="87"/>
        <v>616.00500000000011</v>
      </c>
      <c r="AH62" s="75">
        <f t="shared" si="87"/>
        <v>626.2650000000001</v>
      </c>
      <c r="AI62" s="75">
        <f t="shared" si="87"/>
        <v>636.52500000000009</v>
      </c>
      <c r="AJ62" s="75">
        <f t="shared" si="87"/>
        <v>646.78500000000008</v>
      </c>
      <c r="AK62" s="75">
        <f t="shared" si="87"/>
        <v>657.04500000000007</v>
      </c>
      <c r="AL62" s="75">
        <f t="shared" si="87"/>
        <v>667.30500000000006</v>
      </c>
      <c r="AM62" s="75">
        <f t="shared" si="87"/>
        <v>677.56500000000005</v>
      </c>
      <c r="AN62" s="75">
        <f t="shared" si="87"/>
        <v>687.82500000000016</v>
      </c>
      <c r="AO62" s="75">
        <f t="shared" si="87"/>
        <v>698.08500000000015</v>
      </c>
      <c r="AP62" s="75">
        <f t="shared" si="87"/>
        <v>708.34500000000014</v>
      </c>
      <c r="AQ62" s="75">
        <f t="shared" ref="AQ62:AZ62" si="88">AQ61</f>
        <v>718.60500000000013</v>
      </c>
      <c r="AR62" s="75">
        <f t="shared" si="88"/>
        <v>728.86500000000001</v>
      </c>
      <c r="AS62" s="75">
        <f t="shared" si="88"/>
        <v>739.12500000000011</v>
      </c>
      <c r="AT62" s="75">
        <f t="shared" si="88"/>
        <v>749.3850000000001</v>
      </c>
      <c r="AU62" s="75">
        <f t="shared" si="88"/>
        <v>759.64500000000021</v>
      </c>
      <c r="AV62" s="75">
        <f t="shared" si="88"/>
        <v>769.9050000000002</v>
      </c>
      <c r="AW62" s="75">
        <f t="shared" si="88"/>
        <v>780.16499999999985</v>
      </c>
      <c r="AX62" s="75">
        <f t="shared" si="88"/>
        <v>790.42499999999995</v>
      </c>
      <c r="AY62" s="75">
        <f t="shared" si="88"/>
        <v>800.68500000000006</v>
      </c>
      <c r="AZ62" s="75">
        <f t="shared" si="88"/>
        <v>810.94500000000005</v>
      </c>
    </row>
    <row r="63" spans="1:52" x14ac:dyDescent="0.25">
      <c r="A63" s="1">
        <v>230</v>
      </c>
      <c r="B63" s="75">
        <f t="shared" si="66"/>
        <v>297.94499999999999</v>
      </c>
      <c r="C63" s="75">
        <f t="shared" si="63"/>
        <v>308.20499999999998</v>
      </c>
      <c r="D63" s="75">
        <f t="shared" si="63"/>
        <v>318.46500000000009</v>
      </c>
      <c r="E63" s="75">
        <f t="shared" si="63"/>
        <v>328.72500000000002</v>
      </c>
      <c r="F63" s="75">
        <f t="shared" si="63"/>
        <v>338.98500000000001</v>
      </c>
      <c r="G63" s="75">
        <f t="shared" si="63"/>
        <v>349.24500000000006</v>
      </c>
      <c r="H63" s="75">
        <f t="shared" si="63"/>
        <v>359.50500000000011</v>
      </c>
      <c r="I63" s="75">
        <f t="shared" si="63"/>
        <v>369.76500000000004</v>
      </c>
      <c r="J63" s="75">
        <f t="shared" si="63"/>
        <v>380.02500000000003</v>
      </c>
      <c r="K63" s="75">
        <f t="shared" si="63"/>
        <v>390.28500000000008</v>
      </c>
      <c r="L63" s="75">
        <f t="shared" si="63"/>
        <v>400.54500000000007</v>
      </c>
      <c r="M63" s="75">
        <f t="shared" si="63"/>
        <v>410.80500000000006</v>
      </c>
      <c r="N63" s="75">
        <f t="shared" si="63"/>
        <v>421.06500000000005</v>
      </c>
      <c r="O63" s="75">
        <f t="shared" si="63"/>
        <v>431.3250000000001</v>
      </c>
      <c r="P63" s="75">
        <f t="shared" si="63"/>
        <v>441.58500000000009</v>
      </c>
      <c r="Q63" s="75">
        <f t="shared" si="63"/>
        <v>451.84500000000008</v>
      </c>
      <c r="R63" s="75">
        <f t="shared" ref="R63:AG70" si="89">R62</f>
        <v>462.10500000000008</v>
      </c>
      <c r="S63" s="75">
        <f t="shared" si="89"/>
        <v>472.36500000000007</v>
      </c>
      <c r="T63" s="75">
        <f t="shared" si="89"/>
        <v>482.62500000000011</v>
      </c>
      <c r="U63" s="75">
        <f t="shared" si="89"/>
        <v>492.8850000000001</v>
      </c>
      <c r="V63" s="75">
        <f t="shared" si="89"/>
        <v>503.14500000000015</v>
      </c>
      <c r="W63" s="75">
        <f t="shared" si="89"/>
        <v>513.40500000000009</v>
      </c>
      <c r="X63" s="75">
        <f t="shared" si="89"/>
        <v>523.66500000000019</v>
      </c>
      <c r="Y63" s="75">
        <f t="shared" si="89"/>
        <v>533.92500000000007</v>
      </c>
      <c r="Z63" s="75">
        <f t="shared" si="89"/>
        <v>544.18500000000006</v>
      </c>
      <c r="AA63" s="75">
        <f t="shared" si="89"/>
        <v>554.44500000000016</v>
      </c>
      <c r="AB63" s="75">
        <f t="shared" si="89"/>
        <v>564.70500000000004</v>
      </c>
      <c r="AC63" s="75">
        <f t="shared" si="89"/>
        <v>574.96500000000003</v>
      </c>
      <c r="AD63" s="75">
        <f t="shared" si="89"/>
        <v>585.22500000000014</v>
      </c>
      <c r="AE63" s="75">
        <f t="shared" si="89"/>
        <v>595.48500000000013</v>
      </c>
      <c r="AF63" s="75">
        <f t="shared" si="89"/>
        <v>605.74500000000012</v>
      </c>
      <c r="AG63" s="75">
        <f t="shared" si="89"/>
        <v>616.00500000000011</v>
      </c>
      <c r="AH63" s="75">
        <f t="shared" ref="AH63:AP63" si="90">AH62</f>
        <v>626.2650000000001</v>
      </c>
      <c r="AI63" s="75">
        <f t="shared" si="90"/>
        <v>636.52500000000009</v>
      </c>
      <c r="AJ63" s="75">
        <f t="shared" si="90"/>
        <v>646.78500000000008</v>
      </c>
      <c r="AK63" s="75">
        <f t="shared" si="90"/>
        <v>657.04500000000007</v>
      </c>
      <c r="AL63" s="75">
        <f t="shared" si="90"/>
        <v>667.30500000000006</v>
      </c>
      <c r="AM63" s="75">
        <f t="shared" si="90"/>
        <v>677.56500000000005</v>
      </c>
      <c r="AN63" s="75">
        <f t="shared" si="90"/>
        <v>687.82500000000016</v>
      </c>
      <c r="AO63" s="75">
        <f t="shared" si="90"/>
        <v>698.08500000000015</v>
      </c>
      <c r="AP63" s="75">
        <f t="shared" si="90"/>
        <v>708.34500000000014</v>
      </c>
      <c r="AQ63" s="75">
        <f t="shared" ref="AQ63:AZ63" si="91">AQ62</f>
        <v>718.60500000000013</v>
      </c>
      <c r="AR63" s="75">
        <f t="shared" si="91"/>
        <v>728.86500000000001</v>
      </c>
      <c r="AS63" s="75">
        <f t="shared" si="91"/>
        <v>739.12500000000011</v>
      </c>
      <c r="AT63" s="75">
        <f t="shared" si="91"/>
        <v>749.3850000000001</v>
      </c>
      <c r="AU63" s="75">
        <f t="shared" si="91"/>
        <v>759.64500000000021</v>
      </c>
      <c r="AV63" s="75">
        <f t="shared" si="91"/>
        <v>769.9050000000002</v>
      </c>
      <c r="AW63" s="75">
        <f t="shared" si="91"/>
        <v>780.16499999999985</v>
      </c>
      <c r="AX63" s="75">
        <f t="shared" si="91"/>
        <v>790.42499999999995</v>
      </c>
      <c r="AY63" s="75">
        <f t="shared" si="91"/>
        <v>800.68500000000006</v>
      </c>
      <c r="AZ63" s="75">
        <f t="shared" si="91"/>
        <v>810.94500000000005</v>
      </c>
    </row>
    <row r="64" spans="1:52" x14ac:dyDescent="0.25">
      <c r="A64" s="1">
        <v>240</v>
      </c>
      <c r="B64" s="75">
        <f t="shared" si="66"/>
        <v>297.94499999999999</v>
      </c>
      <c r="C64" s="75">
        <f t="shared" si="66"/>
        <v>308.20499999999998</v>
      </c>
      <c r="D64" s="75">
        <f t="shared" si="66"/>
        <v>318.46500000000009</v>
      </c>
      <c r="E64" s="75">
        <f t="shared" si="66"/>
        <v>328.72500000000002</v>
      </c>
      <c r="F64" s="75">
        <f t="shared" si="66"/>
        <v>338.98500000000001</v>
      </c>
      <c r="G64" s="75">
        <f t="shared" si="66"/>
        <v>349.24500000000006</v>
      </c>
      <c r="H64" s="75">
        <f t="shared" si="66"/>
        <v>359.50500000000011</v>
      </c>
      <c r="I64" s="75">
        <f t="shared" si="66"/>
        <v>369.76500000000004</v>
      </c>
      <c r="J64" s="75">
        <f t="shared" si="66"/>
        <v>380.02500000000003</v>
      </c>
      <c r="K64" s="75">
        <f t="shared" si="66"/>
        <v>390.28500000000008</v>
      </c>
      <c r="L64" s="75">
        <f t="shared" si="66"/>
        <v>400.54500000000007</v>
      </c>
      <c r="M64" s="75">
        <f t="shared" si="66"/>
        <v>410.80500000000006</v>
      </c>
      <c r="N64" s="75">
        <f t="shared" si="66"/>
        <v>421.06500000000005</v>
      </c>
      <c r="O64" s="75">
        <f t="shared" si="66"/>
        <v>431.3250000000001</v>
      </c>
      <c r="P64" s="75">
        <f t="shared" si="66"/>
        <v>441.58500000000009</v>
      </c>
      <c r="Q64" s="75">
        <f t="shared" si="66"/>
        <v>451.84500000000008</v>
      </c>
      <c r="R64" s="75">
        <f t="shared" si="89"/>
        <v>462.10500000000008</v>
      </c>
      <c r="S64" s="75">
        <f t="shared" si="89"/>
        <v>472.36500000000007</v>
      </c>
      <c r="T64" s="75">
        <f t="shared" si="89"/>
        <v>482.62500000000011</v>
      </c>
      <c r="U64" s="75">
        <f t="shared" si="89"/>
        <v>492.8850000000001</v>
      </c>
      <c r="V64" s="75">
        <f t="shared" si="89"/>
        <v>503.14500000000015</v>
      </c>
      <c r="W64" s="75">
        <f t="shared" si="89"/>
        <v>513.40500000000009</v>
      </c>
      <c r="X64" s="75">
        <f t="shared" si="89"/>
        <v>523.66500000000019</v>
      </c>
      <c r="Y64" s="75">
        <f t="shared" si="89"/>
        <v>533.92500000000007</v>
      </c>
      <c r="Z64" s="75">
        <f t="shared" si="89"/>
        <v>544.18500000000006</v>
      </c>
      <c r="AA64" s="75">
        <f t="shared" si="89"/>
        <v>554.44500000000016</v>
      </c>
      <c r="AB64" s="75">
        <f t="shared" si="89"/>
        <v>564.70500000000004</v>
      </c>
      <c r="AC64" s="75">
        <f t="shared" si="89"/>
        <v>574.96500000000003</v>
      </c>
      <c r="AD64" s="75">
        <f t="shared" si="89"/>
        <v>585.22500000000014</v>
      </c>
      <c r="AE64" s="75">
        <f t="shared" si="89"/>
        <v>595.48500000000013</v>
      </c>
      <c r="AF64" s="75">
        <f t="shared" si="89"/>
        <v>605.74500000000012</v>
      </c>
      <c r="AG64" s="75">
        <f t="shared" si="89"/>
        <v>616.00500000000011</v>
      </c>
      <c r="AH64" s="75">
        <f t="shared" ref="AH64:AP64" si="92">AH63</f>
        <v>626.2650000000001</v>
      </c>
      <c r="AI64" s="75">
        <f t="shared" si="92"/>
        <v>636.52500000000009</v>
      </c>
      <c r="AJ64" s="75">
        <f t="shared" si="92"/>
        <v>646.78500000000008</v>
      </c>
      <c r="AK64" s="75">
        <f t="shared" si="92"/>
        <v>657.04500000000007</v>
      </c>
      <c r="AL64" s="75">
        <f t="shared" si="92"/>
        <v>667.30500000000006</v>
      </c>
      <c r="AM64" s="75">
        <f t="shared" si="92"/>
        <v>677.56500000000005</v>
      </c>
      <c r="AN64" s="75">
        <f t="shared" si="92"/>
        <v>687.82500000000016</v>
      </c>
      <c r="AO64" s="75">
        <f t="shared" si="92"/>
        <v>698.08500000000015</v>
      </c>
      <c r="AP64" s="75">
        <f t="shared" si="92"/>
        <v>708.34500000000014</v>
      </c>
      <c r="AQ64" s="75">
        <f t="shared" ref="AQ64:AZ64" si="93">AQ63</f>
        <v>718.60500000000013</v>
      </c>
      <c r="AR64" s="75">
        <f t="shared" si="93"/>
        <v>728.86500000000001</v>
      </c>
      <c r="AS64" s="75">
        <f t="shared" si="93"/>
        <v>739.12500000000011</v>
      </c>
      <c r="AT64" s="75">
        <f t="shared" si="93"/>
        <v>749.3850000000001</v>
      </c>
      <c r="AU64" s="75">
        <f t="shared" si="93"/>
        <v>759.64500000000021</v>
      </c>
      <c r="AV64" s="75">
        <f t="shared" si="93"/>
        <v>769.9050000000002</v>
      </c>
      <c r="AW64" s="75">
        <f t="shared" si="93"/>
        <v>780.16499999999985</v>
      </c>
      <c r="AX64" s="75">
        <f t="shared" si="93"/>
        <v>790.42499999999995</v>
      </c>
      <c r="AY64" s="75">
        <f t="shared" si="93"/>
        <v>800.68500000000006</v>
      </c>
      <c r="AZ64" s="75">
        <f t="shared" si="93"/>
        <v>810.94500000000005</v>
      </c>
    </row>
    <row r="65" spans="1:52" x14ac:dyDescent="0.25">
      <c r="A65" s="1">
        <v>250</v>
      </c>
      <c r="B65" s="75">
        <f t="shared" si="66"/>
        <v>297.94499999999999</v>
      </c>
      <c r="C65" s="75">
        <f t="shared" si="66"/>
        <v>308.20499999999998</v>
      </c>
      <c r="D65" s="75">
        <f t="shared" si="66"/>
        <v>318.46500000000009</v>
      </c>
      <c r="E65" s="75">
        <f t="shared" si="66"/>
        <v>328.72500000000002</v>
      </c>
      <c r="F65" s="75">
        <f t="shared" si="66"/>
        <v>338.98500000000001</v>
      </c>
      <c r="G65" s="75">
        <f t="shared" si="66"/>
        <v>349.24500000000006</v>
      </c>
      <c r="H65" s="75">
        <f t="shared" si="66"/>
        <v>359.50500000000011</v>
      </c>
      <c r="I65" s="75">
        <f t="shared" si="66"/>
        <v>369.76500000000004</v>
      </c>
      <c r="J65" s="75">
        <f t="shared" si="66"/>
        <v>380.02500000000003</v>
      </c>
      <c r="K65" s="75">
        <f t="shared" si="66"/>
        <v>390.28500000000008</v>
      </c>
      <c r="L65" s="75">
        <f t="shared" si="66"/>
        <v>400.54500000000007</v>
      </c>
      <c r="M65" s="75">
        <f t="shared" si="66"/>
        <v>410.80500000000006</v>
      </c>
      <c r="N65" s="75">
        <f t="shared" si="66"/>
        <v>421.06500000000005</v>
      </c>
      <c r="O65" s="75">
        <f t="shared" si="66"/>
        <v>431.3250000000001</v>
      </c>
      <c r="P65" s="75">
        <f t="shared" si="66"/>
        <v>441.58500000000009</v>
      </c>
      <c r="Q65" s="75">
        <f t="shared" si="66"/>
        <v>451.84500000000008</v>
      </c>
      <c r="R65" s="75">
        <f t="shared" si="89"/>
        <v>462.10500000000008</v>
      </c>
      <c r="S65" s="75">
        <f t="shared" si="89"/>
        <v>472.36500000000007</v>
      </c>
      <c r="T65" s="75">
        <f t="shared" si="89"/>
        <v>482.62500000000011</v>
      </c>
      <c r="U65" s="75">
        <f t="shared" si="89"/>
        <v>492.8850000000001</v>
      </c>
      <c r="V65" s="75">
        <f t="shared" si="89"/>
        <v>503.14500000000015</v>
      </c>
      <c r="W65" s="75">
        <f t="shared" si="89"/>
        <v>513.40500000000009</v>
      </c>
      <c r="X65" s="75">
        <f t="shared" si="89"/>
        <v>523.66500000000019</v>
      </c>
      <c r="Y65" s="75">
        <f t="shared" si="89"/>
        <v>533.92500000000007</v>
      </c>
      <c r="Z65" s="75">
        <f t="shared" si="89"/>
        <v>544.18500000000006</v>
      </c>
      <c r="AA65" s="75">
        <f t="shared" si="89"/>
        <v>554.44500000000016</v>
      </c>
      <c r="AB65" s="75">
        <f t="shared" si="89"/>
        <v>564.70500000000004</v>
      </c>
      <c r="AC65" s="75">
        <f t="shared" si="89"/>
        <v>574.96500000000003</v>
      </c>
      <c r="AD65" s="75">
        <f t="shared" si="89"/>
        <v>585.22500000000014</v>
      </c>
      <c r="AE65" s="75">
        <f t="shared" si="89"/>
        <v>595.48500000000013</v>
      </c>
      <c r="AF65" s="75">
        <f t="shared" si="89"/>
        <v>605.74500000000012</v>
      </c>
      <c r="AG65" s="75">
        <f t="shared" si="89"/>
        <v>616.00500000000011</v>
      </c>
      <c r="AH65" s="75">
        <f t="shared" ref="AH65:AP65" si="94">AH64</f>
        <v>626.2650000000001</v>
      </c>
      <c r="AI65" s="75">
        <f t="shared" si="94"/>
        <v>636.52500000000009</v>
      </c>
      <c r="AJ65" s="75">
        <f t="shared" si="94"/>
        <v>646.78500000000008</v>
      </c>
      <c r="AK65" s="75">
        <f t="shared" si="94"/>
        <v>657.04500000000007</v>
      </c>
      <c r="AL65" s="75">
        <f t="shared" si="94"/>
        <v>667.30500000000006</v>
      </c>
      <c r="AM65" s="75">
        <f t="shared" si="94"/>
        <v>677.56500000000005</v>
      </c>
      <c r="AN65" s="75">
        <f t="shared" si="94"/>
        <v>687.82500000000016</v>
      </c>
      <c r="AO65" s="75">
        <f t="shared" si="94"/>
        <v>698.08500000000015</v>
      </c>
      <c r="AP65" s="75">
        <f t="shared" si="94"/>
        <v>708.34500000000014</v>
      </c>
      <c r="AQ65" s="75">
        <f t="shared" ref="AQ65:AZ65" si="95">AQ64</f>
        <v>718.60500000000013</v>
      </c>
      <c r="AR65" s="75">
        <f t="shared" si="95"/>
        <v>728.86500000000001</v>
      </c>
      <c r="AS65" s="75">
        <f t="shared" si="95"/>
        <v>739.12500000000011</v>
      </c>
      <c r="AT65" s="75">
        <f t="shared" si="95"/>
        <v>749.3850000000001</v>
      </c>
      <c r="AU65" s="75">
        <f t="shared" si="95"/>
        <v>759.64500000000021</v>
      </c>
      <c r="AV65" s="75">
        <f t="shared" si="95"/>
        <v>769.9050000000002</v>
      </c>
      <c r="AW65" s="75">
        <f t="shared" si="95"/>
        <v>780.16499999999985</v>
      </c>
      <c r="AX65" s="75">
        <f t="shared" si="95"/>
        <v>790.42499999999995</v>
      </c>
      <c r="AY65" s="75">
        <f t="shared" si="95"/>
        <v>800.68500000000006</v>
      </c>
      <c r="AZ65" s="75">
        <f t="shared" si="95"/>
        <v>810.94500000000005</v>
      </c>
    </row>
    <row r="66" spans="1:52" x14ac:dyDescent="0.25">
      <c r="A66" s="1">
        <v>260</v>
      </c>
      <c r="B66" s="75">
        <f t="shared" si="66"/>
        <v>297.94499999999999</v>
      </c>
      <c r="C66" s="75">
        <f t="shared" si="66"/>
        <v>308.20499999999998</v>
      </c>
      <c r="D66" s="75">
        <f t="shared" si="66"/>
        <v>318.46500000000009</v>
      </c>
      <c r="E66" s="75">
        <f t="shared" si="66"/>
        <v>328.72500000000002</v>
      </c>
      <c r="F66" s="75">
        <f t="shared" si="66"/>
        <v>338.98500000000001</v>
      </c>
      <c r="G66" s="75">
        <f t="shared" si="66"/>
        <v>349.24500000000006</v>
      </c>
      <c r="H66" s="75">
        <f t="shared" si="66"/>
        <v>359.50500000000011</v>
      </c>
      <c r="I66" s="75">
        <f t="shared" si="66"/>
        <v>369.76500000000004</v>
      </c>
      <c r="J66" s="75">
        <f t="shared" si="66"/>
        <v>380.02500000000003</v>
      </c>
      <c r="K66" s="75">
        <f t="shared" si="66"/>
        <v>390.28500000000008</v>
      </c>
      <c r="L66" s="75">
        <f t="shared" si="66"/>
        <v>400.54500000000007</v>
      </c>
      <c r="M66" s="75">
        <f t="shared" si="66"/>
        <v>410.80500000000006</v>
      </c>
      <c r="N66" s="75">
        <f t="shared" si="66"/>
        <v>421.06500000000005</v>
      </c>
      <c r="O66" s="75">
        <f t="shared" si="66"/>
        <v>431.3250000000001</v>
      </c>
      <c r="P66" s="75">
        <f t="shared" si="66"/>
        <v>441.58500000000009</v>
      </c>
      <c r="Q66" s="75">
        <f t="shared" si="66"/>
        <v>451.84500000000008</v>
      </c>
      <c r="R66" s="75">
        <f t="shared" si="89"/>
        <v>462.10500000000008</v>
      </c>
      <c r="S66" s="75">
        <f t="shared" si="89"/>
        <v>472.36500000000007</v>
      </c>
      <c r="T66" s="75">
        <f t="shared" si="89"/>
        <v>482.62500000000011</v>
      </c>
      <c r="U66" s="75">
        <f t="shared" si="89"/>
        <v>492.8850000000001</v>
      </c>
      <c r="V66" s="75">
        <f t="shared" si="89"/>
        <v>503.14500000000015</v>
      </c>
      <c r="W66" s="75">
        <f t="shared" si="89"/>
        <v>513.40500000000009</v>
      </c>
      <c r="X66" s="75">
        <f t="shared" si="89"/>
        <v>523.66500000000019</v>
      </c>
      <c r="Y66" s="75">
        <f t="shared" si="89"/>
        <v>533.92500000000007</v>
      </c>
      <c r="Z66" s="75">
        <f t="shared" si="89"/>
        <v>544.18500000000006</v>
      </c>
      <c r="AA66" s="75">
        <f t="shared" si="89"/>
        <v>554.44500000000016</v>
      </c>
      <c r="AB66" s="75">
        <f t="shared" si="89"/>
        <v>564.70500000000004</v>
      </c>
      <c r="AC66" s="75">
        <f t="shared" si="89"/>
        <v>574.96500000000003</v>
      </c>
      <c r="AD66" s="75">
        <f t="shared" si="89"/>
        <v>585.22500000000014</v>
      </c>
      <c r="AE66" s="75">
        <f t="shared" si="89"/>
        <v>595.48500000000013</v>
      </c>
      <c r="AF66" s="75">
        <f t="shared" si="89"/>
        <v>605.74500000000012</v>
      </c>
      <c r="AG66" s="75">
        <f t="shared" si="89"/>
        <v>616.00500000000011</v>
      </c>
      <c r="AH66" s="75">
        <f t="shared" ref="AH66:AP66" si="96">AH65</f>
        <v>626.2650000000001</v>
      </c>
      <c r="AI66" s="75">
        <f t="shared" si="96"/>
        <v>636.52500000000009</v>
      </c>
      <c r="AJ66" s="75">
        <f t="shared" si="96"/>
        <v>646.78500000000008</v>
      </c>
      <c r="AK66" s="75">
        <f t="shared" si="96"/>
        <v>657.04500000000007</v>
      </c>
      <c r="AL66" s="75">
        <f t="shared" si="96"/>
        <v>667.30500000000006</v>
      </c>
      <c r="AM66" s="75">
        <f t="shared" si="96"/>
        <v>677.56500000000005</v>
      </c>
      <c r="AN66" s="75">
        <f t="shared" si="96"/>
        <v>687.82500000000016</v>
      </c>
      <c r="AO66" s="75">
        <f t="shared" si="96"/>
        <v>698.08500000000015</v>
      </c>
      <c r="AP66" s="75">
        <f t="shared" si="96"/>
        <v>708.34500000000014</v>
      </c>
      <c r="AQ66" s="75">
        <f t="shared" ref="AQ66:AZ66" si="97">AQ65</f>
        <v>718.60500000000013</v>
      </c>
      <c r="AR66" s="75">
        <f t="shared" si="97"/>
        <v>728.86500000000001</v>
      </c>
      <c r="AS66" s="75">
        <f t="shared" si="97"/>
        <v>739.12500000000011</v>
      </c>
      <c r="AT66" s="75">
        <f t="shared" si="97"/>
        <v>749.3850000000001</v>
      </c>
      <c r="AU66" s="75">
        <f t="shared" si="97"/>
        <v>759.64500000000021</v>
      </c>
      <c r="AV66" s="75">
        <f t="shared" si="97"/>
        <v>769.9050000000002</v>
      </c>
      <c r="AW66" s="75">
        <f t="shared" si="97"/>
        <v>780.16499999999985</v>
      </c>
      <c r="AX66" s="75">
        <f t="shared" si="97"/>
        <v>790.42499999999995</v>
      </c>
      <c r="AY66" s="75">
        <f t="shared" si="97"/>
        <v>800.68500000000006</v>
      </c>
      <c r="AZ66" s="75">
        <f t="shared" si="97"/>
        <v>810.94500000000005</v>
      </c>
    </row>
    <row r="67" spans="1:52" x14ac:dyDescent="0.25">
      <c r="A67" s="1">
        <v>270</v>
      </c>
      <c r="B67" s="75">
        <f t="shared" si="66"/>
        <v>297.94499999999999</v>
      </c>
      <c r="C67" s="75">
        <f t="shared" si="66"/>
        <v>308.20499999999998</v>
      </c>
      <c r="D67" s="75">
        <f t="shared" si="66"/>
        <v>318.46500000000009</v>
      </c>
      <c r="E67" s="75">
        <f t="shared" si="66"/>
        <v>328.72500000000002</v>
      </c>
      <c r="F67" s="75">
        <f t="shared" si="66"/>
        <v>338.98500000000001</v>
      </c>
      <c r="G67" s="75">
        <f t="shared" si="66"/>
        <v>349.24500000000006</v>
      </c>
      <c r="H67" s="75">
        <f t="shared" si="66"/>
        <v>359.50500000000011</v>
      </c>
      <c r="I67" s="75">
        <f t="shared" si="66"/>
        <v>369.76500000000004</v>
      </c>
      <c r="J67" s="75">
        <f t="shared" si="66"/>
        <v>380.02500000000003</v>
      </c>
      <c r="K67" s="75">
        <f t="shared" si="66"/>
        <v>390.28500000000008</v>
      </c>
      <c r="L67" s="75">
        <f t="shared" si="66"/>
        <v>400.54500000000007</v>
      </c>
      <c r="M67" s="75">
        <f t="shared" si="66"/>
        <v>410.80500000000006</v>
      </c>
      <c r="N67" s="75">
        <f t="shared" si="66"/>
        <v>421.06500000000005</v>
      </c>
      <c r="O67" s="75">
        <f t="shared" si="66"/>
        <v>431.3250000000001</v>
      </c>
      <c r="P67" s="75">
        <f t="shared" si="66"/>
        <v>441.58500000000009</v>
      </c>
      <c r="Q67" s="75">
        <f t="shared" si="66"/>
        <v>451.84500000000008</v>
      </c>
      <c r="R67" s="75">
        <f t="shared" si="89"/>
        <v>462.10500000000008</v>
      </c>
      <c r="S67" s="75">
        <f t="shared" si="89"/>
        <v>472.36500000000007</v>
      </c>
      <c r="T67" s="75">
        <f t="shared" si="89"/>
        <v>482.62500000000011</v>
      </c>
      <c r="U67" s="75">
        <f t="shared" si="89"/>
        <v>492.8850000000001</v>
      </c>
      <c r="V67" s="75">
        <f t="shared" si="89"/>
        <v>503.14500000000015</v>
      </c>
      <c r="W67" s="75">
        <f t="shared" si="89"/>
        <v>513.40500000000009</v>
      </c>
      <c r="X67" s="75">
        <f t="shared" si="89"/>
        <v>523.66500000000019</v>
      </c>
      <c r="Y67" s="75">
        <f t="shared" si="89"/>
        <v>533.92500000000007</v>
      </c>
      <c r="Z67" s="75">
        <f t="shared" si="89"/>
        <v>544.18500000000006</v>
      </c>
      <c r="AA67" s="75">
        <f t="shared" si="89"/>
        <v>554.44500000000016</v>
      </c>
      <c r="AB67" s="75">
        <f t="shared" si="89"/>
        <v>564.70500000000004</v>
      </c>
      <c r="AC67" s="75">
        <f t="shared" si="89"/>
        <v>574.96500000000003</v>
      </c>
      <c r="AD67" s="75">
        <f t="shared" si="89"/>
        <v>585.22500000000014</v>
      </c>
      <c r="AE67" s="75">
        <f t="shared" si="89"/>
        <v>595.48500000000013</v>
      </c>
      <c r="AF67" s="75">
        <f t="shared" si="89"/>
        <v>605.74500000000012</v>
      </c>
      <c r="AG67" s="75">
        <f t="shared" si="89"/>
        <v>616.00500000000011</v>
      </c>
      <c r="AH67" s="75">
        <f t="shared" ref="AH67:AP67" si="98">AH66</f>
        <v>626.2650000000001</v>
      </c>
      <c r="AI67" s="75">
        <f t="shared" si="98"/>
        <v>636.52500000000009</v>
      </c>
      <c r="AJ67" s="75">
        <f t="shared" si="98"/>
        <v>646.78500000000008</v>
      </c>
      <c r="AK67" s="75">
        <f t="shared" si="98"/>
        <v>657.04500000000007</v>
      </c>
      <c r="AL67" s="75">
        <f t="shared" si="98"/>
        <v>667.30500000000006</v>
      </c>
      <c r="AM67" s="75">
        <f t="shared" si="98"/>
        <v>677.56500000000005</v>
      </c>
      <c r="AN67" s="75">
        <f t="shared" si="98"/>
        <v>687.82500000000016</v>
      </c>
      <c r="AO67" s="75">
        <f t="shared" si="98"/>
        <v>698.08500000000015</v>
      </c>
      <c r="AP67" s="75">
        <f t="shared" si="98"/>
        <v>708.34500000000014</v>
      </c>
      <c r="AQ67" s="75">
        <f t="shared" ref="AQ67:AZ67" si="99">AQ66</f>
        <v>718.60500000000013</v>
      </c>
      <c r="AR67" s="75">
        <f t="shared" si="99"/>
        <v>728.86500000000001</v>
      </c>
      <c r="AS67" s="75">
        <f t="shared" si="99"/>
        <v>739.12500000000011</v>
      </c>
      <c r="AT67" s="75">
        <f t="shared" si="99"/>
        <v>749.3850000000001</v>
      </c>
      <c r="AU67" s="75">
        <f t="shared" si="99"/>
        <v>759.64500000000021</v>
      </c>
      <c r="AV67" s="75">
        <f t="shared" si="99"/>
        <v>769.9050000000002</v>
      </c>
      <c r="AW67" s="75">
        <f t="shared" si="99"/>
        <v>780.16499999999985</v>
      </c>
      <c r="AX67" s="75">
        <f t="shared" si="99"/>
        <v>790.42499999999995</v>
      </c>
      <c r="AY67" s="75">
        <f t="shared" si="99"/>
        <v>800.68500000000006</v>
      </c>
      <c r="AZ67" s="75">
        <f t="shared" si="99"/>
        <v>810.94500000000005</v>
      </c>
    </row>
    <row r="68" spans="1:52" x14ac:dyDescent="0.25">
      <c r="A68" s="76">
        <v>280</v>
      </c>
      <c r="B68" s="77">
        <f t="shared" ref="B68:Q70" si="100">B67</f>
        <v>297.94499999999999</v>
      </c>
      <c r="C68" s="77">
        <f t="shared" si="100"/>
        <v>308.20499999999998</v>
      </c>
      <c r="D68" s="77">
        <f t="shared" si="100"/>
        <v>318.46500000000009</v>
      </c>
      <c r="E68" s="77">
        <f t="shared" si="100"/>
        <v>328.72500000000002</v>
      </c>
      <c r="F68" s="77">
        <f t="shared" si="100"/>
        <v>338.98500000000001</v>
      </c>
      <c r="G68" s="77">
        <f t="shared" si="100"/>
        <v>349.24500000000006</v>
      </c>
      <c r="H68" s="77">
        <f t="shared" si="100"/>
        <v>359.50500000000011</v>
      </c>
      <c r="I68" s="77">
        <f t="shared" si="100"/>
        <v>369.76500000000004</v>
      </c>
      <c r="J68" s="77">
        <f t="shared" si="100"/>
        <v>380.02500000000003</v>
      </c>
      <c r="K68" s="77">
        <f t="shared" si="100"/>
        <v>390.28500000000008</v>
      </c>
      <c r="L68" s="77">
        <f t="shared" si="100"/>
        <v>400.54500000000007</v>
      </c>
      <c r="M68" s="77">
        <f t="shared" si="100"/>
        <v>410.80500000000006</v>
      </c>
      <c r="N68" s="77">
        <f t="shared" si="100"/>
        <v>421.06500000000005</v>
      </c>
      <c r="O68" s="77">
        <f t="shared" si="100"/>
        <v>431.3250000000001</v>
      </c>
      <c r="P68" s="77">
        <f t="shared" si="100"/>
        <v>441.58500000000009</v>
      </c>
      <c r="Q68" s="77">
        <f t="shared" si="100"/>
        <v>451.84500000000008</v>
      </c>
      <c r="R68" s="77">
        <f t="shared" si="89"/>
        <v>462.10500000000008</v>
      </c>
      <c r="S68" s="77">
        <f t="shared" si="89"/>
        <v>472.36500000000007</v>
      </c>
      <c r="T68" s="77">
        <f t="shared" si="89"/>
        <v>482.62500000000011</v>
      </c>
      <c r="U68" s="77">
        <f t="shared" si="89"/>
        <v>492.8850000000001</v>
      </c>
      <c r="V68" s="77">
        <f t="shared" si="89"/>
        <v>503.14500000000015</v>
      </c>
      <c r="W68" s="75">
        <f t="shared" si="89"/>
        <v>513.40500000000009</v>
      </c>
      <c r="X68" s="75">
        <f t="shared" si="89"/>
        <v>523.66500000000019</v>
      </c>
      <c r="Y68" s="75">
        <f t="shared" si="89"/>
        <v>533.92500000000007</v>
      </c>
      <c r="Z68" s="75">
        <f t="shared" si="89"/>
        <v>544.18500000000006</v>
      </c>
      <c r="AA68" s="75">
        <f t="shared" si="89"/>
        <v>554.44500000000016</v>
      </c>
      <c r="AB68" s="75">
        <f t="shared" si="89"/>
        <v>564.70500000000004</v>
      </c>
      <c r="AC68" s="75">
        <f t="shared" si="89"/>
        <v>574.96500000000003</v>
      </c>
      <c r="AD68" s="75">
        <f t="shared" si="89"/>
        <v>585.22500000000014</v>
      </c>
      <c r="AE68" s="75">
        <f t="shared" si="89"/>
        <v>595.48500000000013</v>
      </c>
      <c r="AF68" s="75">
        <f t="shared" si="89"/>
        <v>605.74500000000012</v>
      </c>
      <c r="AG68" s="75">
        <f t="shared" si="89"/>
        <v>616.00500000000011</v>
      </c>
      <c r="AH68" s="75">
        <f t="shared" ref="AH68:AP68" si="101">AH67</f>
        <v>626.2650000000001</v>
      </c>
      <c r="AI68" s="75">
        <f t="shared" si="101"/>
        <v>636.52500000000009</v>
      </c>
      <c r="AJ68" s="75">
        <f t="shared" si="101"/>
        <v>646.78500000000008</v>
      </c>
      <c r="AK68" s="75">
        <f t="shared" si="101"/>
        <v>657.04500000000007</v>
      </c>
      <c r="AL68" s="75">
        <f t="shared" si="101"/>
        <v>667.30500000000006</v>
      </c>
      <c r="AM68" s="75">
        <f t="shared" si="101"/>
        <v>677.56500000000005</v>
      </c>
      <c r="AN68" s="75">
        <f t="shared" si="101"/>
        <v>687.82500000000016</v>
      </c>
      <c r="AO68" s="75">
        <f t="shared" si="101"/>
        <v>698.08500000000015</v>
      </c>
      <c r="AP68" s="75">
        <f t="shared" si="101"/>
        <v>708.34500000000014</v>
      </c>
      <c r="AQ68" s="75">
        <f t="shared" ref="AQ68:AZ68" si="102">AQ67</f>
        <v>718.60500000000013</v>
      </c>
      <c r="AR68" s="75">
        <f t="shared" si="102"/>
        <v>728.86500000000001</v>
      </c>
      <c r="AS68" s="75">
        <f t="shared" si="102"/>
        <v>739.12500000000011</v>
      </c>
      <c r="AT68" s="75">
        <f t="shared" si="102"/>
        <v>749.3850000000001</v>
      </c>
      <c r="AU68" s="75">
        <f t="shared" si="102"/>
        <v>759.64500000000021</v>
      </c>
      <c r="AV68" s="75">
        <f t="shared" si="102"/>
        <v>769.9050000000002</v>
      </c>
      <c r="AW68" s="75">
        <f t="shared" si="102"/>
        <v>780.16499999999985</v>
      </c>
      <c r="AX68" s="75">
        <f t="shared" si="102"/>
        <v>790.42499999999995</v>
      </c>
      <c r="AY68" s="75">
        <f t="shared" si="102"/>
        <v>800.68500000000006</v>
      </c>
      <c r="AZ68" s="75">
        <f t="shared" si="102"/>
        <v>810.94500000000005</v>
      </c>
    </row>
    <row r="69" spans="1:52" x14ac:dyDescent="0.25">
      <c r="A69" s="1">
        <v>290</v>
      </c>
      <c r="B69" s="75">
        <f t="shared" si="100"/>
        <v>297.94499999999999</v>
      </c>
      <c r="C69" s="75">
        <f t="shared" si="100"/>
        <v>308.20499999999998</v>
      </c>
      <c r="D69" s="75">
        <f t="shared" si="100"/>
        <v>318.46500000000009</v>
      </c>
      <c r="E69" s="75">
        <f t="shared" si="100"/>
        <v>328.72500000000002</v>
      </c>
      <c r="F69" s="75">
        <f t="shared" si="100"/>
        <v>338.98500000000001</v>
      </c>
      <c r="G69" s="75">
        <f t="shared" si="100"/>
        <v>349.24500000000006</v>
      </c>
      <c r="H69" s="75">
        <f t="shared" si="100"/>
        <v>359.50500000000011</v>
      </c>
      <c r="I69" s="75">
        <f t="shared" si="100"/>
        <v>369.76500000000004</v>
      </c>
      <c r="J69" s="75">
        <f t="shared" si="100"/>
        <v>380.02500000000003</v>
      </c>
      <c r="K69" s="75">
        <f t="shared" si="100"/>
        <v>390.28500000000008</v>
      </c>
      <c r="L69" s="75">
        <f t="shared" si="100"/>
        <v>400.54500000000007</v>
      </c>
      <c r="M69" s="75">
        <f t="shared" si="100"/>
        <v>410.80500000000006</v>
      </c>
      <c r="N69" s="75">
        <f t="shared" si="100"/>
        <v>421.06500000000005</v>
      </c>
      <c r="O69" s="75">
        <f t="shared" si="100"/>
        <v>431.3250000000001</v>
      </c>
      <c r="P69" s="75">
        <f t="shared" si="100"/>
        <v>441.58500000000009</v>
      </c>
      <c r="Q69" s="75">
        <f t="shared" si="100"/>
        <v>451.84500000000008</v>
      </c>
      <c r="R69" s="75">
        <f t="shared" si="89"/>
        <v>462.10500000000008</v>
      </c>
      <c r="S69" s="75">
        <f t="shared" si="89"/>
        <v>472.36500000000007</v>
      </c>
      <c r="T69" s="75">
        <f t="shared" si="89"/>
        <v>482.62500000000011</v>
      </c>
      <c r="U69" s="75">
        <f t="shared" si="89"/>
        <v>492.8850000000001</v>
      </c>
      <c r="V69" s="75">
        <f t="shared" si="89"/>
        <v>503.14500000000015</v>
      </c>
      <c r="W69" s="75">
        <f t="shared" si="89"/>
        <v>513.40500000000009</v>
      </c>
      <c r="X69" s="75">
        <f t="shared" si="89"/>
        <v>523.66500000000019</v>
      </c>
      <c r="Y69" s="75">
        <f t="shared" si="89"/>
        <v>533.92500000000007</v>
      </c>
      <c r="Z69" s="75">
        <f t="shared" si="89"/>
        <v>544.18500000000006</v>
      </c>
      <c r="AA69" s="75">
        <f t="shared" si="89"/>
        <v>554.44500000000016</v>
      </c>
      <c r="AB69" s="75">
        <f t="shared" si="89"/>
        <v>564.70500000000004</v>
      </c>
      <c r="AC69" s="75">
        <f t="shared" si="89"/>
        <v>574.96500000000003</v>
      </c>
      <c r="AD69" s="75">
        <f t="shared" si="89"/>
        <v>585.22500000000014</v>
      </c>
      <c r="AE69" s="75">
        <f t="shared" si="89"/>
        <v>595.48500000000013</v>
      </c>
      <c r="AF69" s="75">
        <f t="shared" si="89"/>
        <v>605.74500000000012</v>
      </c>
      <c r="AG69" s="75">
        <f t="shared" si="89"/>
        <v>616.00500000000011</v>
      </c>
      <c r="AH69" s="75">
        <f t="shared" ref="AH69:AP69" si="103">AH68</f>
        <v>626.2650000000001</v>
      </c>
      <c r="AI69" s="75">
        <f t="shared" si="103"/>
        <v>636.52500000000009</v>
      </c>
      <c r="AJ69" s="75">
        <f t="shared" si="103"/>
        <v>646.78500000000008</v>
      </c>
      <c r="AK69" s="75">
        <f t="shared" si="103"/>
        <v>657.04500000000007</v>
      </c>
      <c r="AL69" s="75">
        <f t="shared" si="103"/>
        <v>667.30500000000006</v>
      </c>
      <c r="AM69" s="75">
        <f t="shared" si="103"/>
        <v>677.56500000000005</v>
      </c>
      <c r="AN69" s="75">
        <f t="shared" si="103"/>
        <v>687.82500000000016</v>
      </c>
      <c r="AO69" s="75">
        <f t="shared" si="103"/>
        <v>698.08500000000015</v>
      </c>
      <c r="AP69" s="75">
        <f t="shared" si="103"/>
        <v>708.34500000000014</v>
      </c>
      <c r="AQ69" s="75">
        <f t="shared" ref="AQ69:AZ69" si="104">AQ68</f>
        <v>718.60500000000013</v>
      </c>
      <c r="AR69" s="75">
        <f t="shared" si="104"/>
        <v>728.86500000000001</v>
      </c>
      <c r="AS69" s="75">
        <f t="shared" si="104"/>
        <v>739.12500000000011</v>
      </c>
      <c r="AT69" s="75">
        <f t="shared" si="104"/>
        <v>749.3850000000001</v>
      </c>
      <c r="AU69" s="75">
        <f t="shared" si="104"/>
        <v>759.64500000000021</v>
      </c>
      <c r="AV69" s="75">
        <f t="shared" si="104"/>
        <v>769.9050000000002</v>
      </c>
      <c r="AW69" s="75">
        <f t="shared" si="104"/>
        <v>780.16499999999985</v>
      </c>
      <c r="AX69" s="75">
        <f t="shared" si="104"/>
        <v>790.42499999999995</v>
      </c>
      <c r="AY69" s="75">
        <f t="shared" si="104"/>
        <v>800.68500000000006</v>
      </c>
      <c r="AZ69" s="75">
        <f t="shared" si="104"/>
        <v>810.94500000000005</v>
      </c>
    </row>
    <row r="70" spans="1:52" x14ac:dyDescent="0.25">
      <c r="A70" s="1">
        <v>300</v>
      </c>
      <c r="B70" s="75">
        <f t="shared" si="100"/>
        <v>297.94499999999999</v>
      </c>
      <c r="C70" s="75">
        <f t="shared" si="100"/>
        <v>308.20499999999998</v>
      </c>
      <c r="D70" s="75">
        <f t="shared" si="100"/>
        <v>318.46500000000009</v>
      </c>
      <c r="E70" s="75">
        <f t="shared" si="100"/>
        <v>328.72500000000002</v>
      </c>
      <c r="F70" s="75">
        <f t="shared" si="100"/>
        <v>338.98500000000001</v>
      </c>
      <c r="G70" s="75">
        <f t="shared" si="100"/>
        <v>349.24500000000006</v>
      </c>
      <c r="H70" s="75">
        <f t="shared" si="100"/>
        <v>359.50500000000011</v>
      </c>
      <c r="I70" s="75">
        <f t="shared" si="100"/>
        <v>369.76500000000004</v>
      </c>
      <c r="J70" s="75">
        <f t="shared" si="100"/>
        <v>380.02500000000003</v>
      </c>
      <c r="K70" s="75">
        <f t="shared" si="100"/>
        <v>390.28500000000008</v>
      </c>
      <c r="L70" s="75">
        <f t="shared" si="100"/>
        <v>400.54500000000007</v>
      </c>
      <c r="M70" s="75">
        <f t="shared" si="100"/>
        <v>410.80500000000006</v>
      </c>
      <c r="N70" s="75">
        <f t="shared" si="100"/>
        <v>421.06500000000005</v>
      </c>
      <c r="O70" s="75">
        <f t="shared" si="100"/>
        <v>431.3250000000001</v>
      </c>
      <c r="P70" s="75">
        <f t="shared" si="100"/>
        <v>441.58500000000009</v>
      </c>
      <c r="Q70" s="75">
        <f t="shared" si="100"/>
        <v>451.84500000000008</v>
      </c>
      <c r="R70" s="75">
        <f t="shared" si="89"/>
        <v>462.10500000000008</v>
      </c>
      <c r="S70" s="75">
        <f t="shared" si="89"/>
        <v>472.36500000000007</v>
      </c>
      <c r="T70" s="75">
        <f t="shared" si="89"/>
        <v>482.62500000000011</v>
      </c>
      <c r="U70" s="75">
        <f t="shared" si="89"/>
        <v>492.8850000000001</v>
      </c>
      <c r="V70" s="75">
        <f t="shared" si="89"/>
        <v>503.14500000000015</v>
      </c>
      <c r="W70" s="75">
        <f t="shared" si="89"/>
        <v>513.40500000000009</v>
      </c>
      <c r="X70" s="75">
        <f t="shared" si="89"/>
        <v>523.66500000000019</v>
      </c>
      <c r="Y70" s="75">
        <f t="shared" si="89"/>
        <v>533.92500000000007</v>
      </c>
      <c r="Z70" s="75">
        <f t="shared" si="89"/>
        <v>544.18500000000006</v>
      </c>
      <c r="AA70" s="75">
        <f t="shared" si="89"/>
        <v>554.44500000000016</v>
      </c>
      <c r="AB70" s="75">
        <f t="shared" si="89"/>
        <v>564.70500000000004</v>
      </c>
      <c r="AC70" s="75">
        <f t="shared" si="89"/>
        <v>574.96500000000003</v>
      </c>
      <c r="AD70" s="75">
        <f t="shared" si="89"/>
        <v>585.22500000000014</v>
      </c>
      <c r="AE70" s="75">
        <f t="shared" si="89"/>
        <v>595.48500000000013</v>
      </c>
      <c r="AF70" s="75">
        <f t="shared" si="89"/>
        <v>605.74500000000012</v>
      </c>
      <c r="AG70" s="75">
        <f t="shared" si="89"/>
        <v>616.00500000000011</v>
      </c>
      <c r="AH70" s="75">
        <f t="shared" ref="AH70:AP70" si="105">AH69</f>
        <v>626.2650000000001</v>
      </c>
      <c r="AI70" s="75">
        <f t="shared" si="105"/>
        <v>636.52500000000009</v>
      </c>
      <c r="AJ70" s="75">
        <f t="shared" si="105"/>
        <v>646.78500000000008</v>
      </c>
      <c r="AK70" s="75">
        <f t="shared" si="105"/>
        <v>657.04500000000007</v>
      </c>
      <c r="AL70" s="75">
        <f t="shared" si="105"/>
        <v>667.30500000000006</v>
      </c>
      <c r="AM70" s="75">
        <f t="shared" si="105"/>
        <v>677.56500000000005</v>
      </c>
      <c r="AN70" s="75">
        <f t="shared" si="105"/>
        <v>687.82500000000016</v>
      </c>
      <c r="AO70" s="75">
        <f t="shared" si="105"/>
        <v>698.08500000000015</v>
      </c>
      <c r="AP70" s="75">
        <f t="shared" si="105"/>
        <v>708.34500000000014</v>
      </c>
      <c r="AQ70" s="75">
        <f t="shared" ref="AQ70:AZ70" si="106">AQ69</f>
        <v>718.60500000000013</v>
      </c>
      <c r="AR70" s="75">
        <f t="shared" si="106"/>
        <v>728.86500000000001</v>
      </c>
      <c r="AS70" s="75">
        <f t="shared" si="106"/>
        <v>739.12500000000011</v>
      </c>
      <c r="AT70" s="75">
        <f t="shared" si="106"/>
        <v>749.3850000000001</v>
      </c>
      <c r="AU70" s="75">
        <f t="shared" si="106"/>
        <v>759.64500000000021</v>
      </c>
      <c r="AV70" s="75">
        <f t="shared" si="106"/>
        <v>769.9050000000002</v>
      </c>
      <c r="AW70" s="75">
        <f t="shared" si="106"/>
        <v>780.16499999999985</v>
      </c>
      <c r="AX70" s="75">
        <f t="shared" si="106"/>
        <v>790.42499999999995</v>
      </c>
      <c r="AY70" s="75">
        <f t="shared" si="106"/>
        <v>800.68500000000006</v>
      </c>
      <c r="AZ70" s="75">
        <f t="shared" si="106"/>
        <v>810.94500000000005</v>
      </c>
    </row>
    <row r="71" spans="1:52" x14ac:dyDescent="0.25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</row>
    <row r="72" spans="1:52" x14ac:dyDescent="0.25">
      <c r="A72" t="s">
        <v>64</v>
      </c>
    </row>
    <row r="73" spans="1:52" x14ac:dyDescent="0.25">
      <c r="A73" s="1"/>
      <c r="B73" s="1">
        <v>100</v>
      </c>
      <c r="C73" s="1">
        <v>110</v>
      </c>
      <c r="D73" s="1">
        <v>120</v>
      </c>
      <c r="E73" s="1">
        <v>130</v>
      </c>
      <c r="F73" s="1">
        <v>140</v>
      </c>
      <c r="G73" s="1">
        <v>150</v>
      </c>
      <c r="H73" s="1">
        <v>160</v>
      </c>
      <c r="I73" s="1">
        <v>170</v>
      </c>
      <c r="J73" s="1">
        <v>180</v>
      </c>
      <c r="K73" s="1">
        <v>190</v>
      </c>
      <c r="L73" s="1">
        <v>200</v>
      </c>
      <c r="M73" s="1">
        <v>210</v>
      </c>
      <c r="N73" s="1">
        <v>220</v>
      </c>
      <c r="O73" s="1">
        <v>230</v>
      </c>
      <c r="P73" s="1">
        <v>240</v>
      </c>
      <c r="Q73" s="1">
        <v>250</v>
      </c>
      <c r="R73" s="1">
        <v>260</v>
      </c>
      <c r="S73" s="1">
        <v>270</v>
      </c>
      <c r="T73" s="1">
        <v>280</v>
      </c>
      <c r="U73" s="1">
        <v>290</v>
      </c>
      <c r="V73" s="1">
        <v>300</v>
      </c>
      <c r="W73" s="1">
        <v>310</v>
      </c>
      <c r="X73" s="1">
        <v>320</v>
      </c>
      <c r="Y73" s="1">
        <v>330</v>
      </c>
      <c r="Z73" s="1">
        <v>340</v>
      </c>
      <c r="AA73" s="1">
        <v>350</v>
      </c>
      <c r="AB73" s="1">
        <v>360</v>
      </c>
      <c r="AC73" s="1">
        <v>370</v>
      </c>
      <c r="AD73" s="1">
        <v>380</v>
      </c>
      <c r="AE73" s="1">
        <v>390</v>
      </c>
      <c r="AF73" s="1">
        <v>400</v>
      </c>
      <c r="AG73" s="1">
        <v>410</v>
      </c>
      <c r="AH73" s="1">
        <v>420</v>
      </c>
      <c r="AI73" s="1">
        <v>430</v>
      </c>
      <c r="AJ73" s="1">
        <v>440</v>
      </c>
      <c r="AK73" s="1">
        <v>450</v>
      </c>
      <c r="AL73" s="1">
        <v>460</v>
      </c>
      <c r="AM73" s="1">
        <v>470</v>
      </c>
      <c r="AN73" s="1">
        <v>480</v>
      </c>
      <c r="AO73" s="1">
        <v>490</v>
      </c>
      <c r="AP73" s="1">
        <v>500</v>
      </c>
      <c r="AQ73" s="1">
        <v>510</v>
      </c>
      <c r="AR73" s="1">
        <v>520</v>
      </c>
      <c r="AS73" s="1">
        <v>530</v>
      </c>
      <c r="AT73" s="1">
        <v>540</v>
      </c>
      <c r="AU73" s="1">
        <v>550</v>
      </c>
      <c r="AV73" s="1">
        <v>560</v>
      </c>
      <c r="AW73" s="1">
        <v>570</v>
      </c>
      <c r="AX73" s="1">
        <v>580</v>
      </c>
      <c r="AY73" s="1">
        <v>590</v>
      </c>
      <c r="AZ73" s="1">
        <v>600</v>
      </c>
    </row>
    <row r="74" spans="1:52" x14ac:dyDescent="0.25">
      <c r="A74" s="79">
        <v>100</v>
      </c>
      <c r="B74" s="80">
        <f>'120 mm Motore Zip'!$E$47*A74*2/100+'120 mm Motore Zip'!$E$48*A74*2/100+'120 mm Motore Zip'!$E$49*A74*2/100+'120 mm Motore Zip'!$E$50*A74*2/100+'120 mm Motore Zip'!$E$51+'120 mm Motore Zip'!$H$52+'120 mm Motore Zip'!$E$53</f>
        <v>64.872</v>
      </c>
      <c r="C74" s="81">
        <f>B74</f>
        <v>64.872</v>
      </c>
      <c r="D74" s="81">
        <f t="shared" ref="D74:S74" si="107">C74</f>
        <v>64.872</v>
      </c>
      <c r="E74" s="81">
        <f t="shared" si="107"/>
        <v>64.872</v>
      </c>
      <c r="F74" s="81">
        <f t="shared" si="107"/>
        <v>64.872</v>
      </c>
      <c r="G74" s="81">
        <f t="shared" si="107"/>
        <v>64.872</v>
      </c>
      <c r="H74" s="81">
        <f t="shared" si="107"/>
        <v>64.872</v>
      </c>
      <c r="I74" s="81">
        <f t="shared" si="107"/>
        <v>64.872</v>
      </c>
      <c r="J74" s="81">
        <f t="shared" si="107"/>
        <v>64.872</v>
      </c>
      <c r="K74" s="81">
        <f t="shared" si="107"/>
        <v>64.872</v>
      </c>
      <c r="L74" s="81">
        <f t="shared" si="107"/>
        <v>64.872</v>
      </c>
      <c r="M74" s="81">
        <f t="shared" si="107"/>
        <v>64.872</v>
      </c>
      <c r="N74" s="81">
        <f t="shared" si="107"/>
        <v>64.872</v>
      </c>
      <c r="O74" s="81">
        <f t="shared" si="107"/>
        <v>64.872</v>
      </c>
      <c r="P74" s="81">
        <f t="shared" si="107"/>
        <v>64.872</v>
      </c>
      <c r="Q74" s="81">
        <f t="shared" si="107"/>
        <v>64.872</v>
      </c>
      <c r="R74" s="81">
        <f t="shared" si="107"/>
        <v>64.872</v>
      </c>
      <c r="S74" s="81">
        <f t="shared" si="107"/>
        <v>64.872</v>
      </c>
      <c r="T74" s="81">
        <f t="shared" ref="S74:V89" si="108">S74</f>
        <v>64.872</v>
      </c>
      <c r="U74" s="81">
        <f t="shared" si="108"/>
        <v>64.872</v>
      </c>
      <c r="V74" s="81">
        <f t="shared" si="108"/>
        <v>64.872</v>
      </c>
      <c r="W74" s="81">
        <f t="shared" ref="W74:W94" si="109">V74</f>
        <v>64.872</v>
      </c>
      <c r="X74" s="81">
        <f t="shared" ref="X74:X94" si="110">W74</f>
        <v>64.872</v>
      </c>
      <c r="Y74" s="81">
        <f t="shared" ref="Y74:Y94" si="111">X74</f>
        <v>64.872</v>
      </c>
      <c r="Z74" s="81">
        <f t="shared" ref="Z74:Z94" si="112">Y74</f>
        <v>64.872</v>
      </c>
      <c r="AA74" s="81">
        <f t="shared" ref="AA74:AA94" si="113">Z74</f>
        <v>64.872</v>
      </c>
      <c r="AB74" s="81">
        <f t="shared" ref="AB74:AB94" si="114">AA74</f>
        <v>64.872</v>
      </c>
      <c r="AC74" s="81">
        <f t="shared" ref="AC74:AC94" si="115">AB74</f>
        <v>64.872</v>
      </c>
      <c r="AD74" s="81">
        <f t="shared" ref="AD74:AD94" si="116">AC74</f>
        <v>64.872</v>
      </c>
      <c r="AE74" s="81">
        <f t="shared" ref="AE74:AE94" si="117">AD74</f>
        <v>64.872</v>
      </c>
      <c r="AF74" s="81">
        <f t="shared" ref="AF74:AF94" si="118">AE74</f>
        <v>64.872</v>
      </c>
      <c r="AG74" s="81">
        <f t="shared" ref="AG74:AG94" si="119">AF74</f>
        <v>64.872</v>
      </c>
      <c r="AH74" s="81">
        <f t="shared" ref="AH74:AH94" si="120">AG74</f>
        <v>64.872</v>
      </c>
      <c r="AI74" s="81">
        <f t="shared" ref="AI74:AI94" si="121">AH74</f>
        <v>64.872</v>
      </c>
      <c r="AJ74" s="81">
        <f t="shared" ref="AJ74:AJ94" si="122">AI74</f>
        <v>64.872</v>
      </c>
      <c r="AK74" s="81">
        <f t="shared" ref="AK74:AK94" si="123">AJ74</f>
        <v>64.872</v>
      </c>
      <c r="AL74" s="81">
        <f t="shared" ref="AL74:AL94" si="124">AK74</f>
        <v>64.872</v>
      </c>
      <c r="AM74" s="81">
        <f t="shared" ref="AM74:AM94" si="125">AL74</f>
        <v>64.872</v>
      </c>
      <c r="AN74" s="81">
        <f t="shared" ref="AN74:AN94" si="126">AM74</f>
        <v>64.872</v>
      </c>
      <c r="AO74" s="81">
        <f t="shared" ref="AO74:AO94" si="127">AN74</f>
        <v>64.872</v>
      </c>
      <c r="AP74" s="81">
        <f t="shared" ref="AP74:AP94" si="128">AO74</f>
        <v>64.872</v>
      </c>
      <c r="AQ74" s="81">
        <f t="shared" ref="AQ74:AQ94" si="129">AP74</f>
        <v>64.872</v>
      </c>
      <c r="AR74" s="81">
        <f t="shared" ref="AR74:AR94" si="130">AQ74</f>
        <v>64.872</v>
      </c>
      <c r="AS74" s="81">
        <f t="shared" ref="AS74:AS94" si="131">AR74</f>
        <v>64.872</v>
      </c>
      <c r="AT74" s="81">
        <f t="shared" ref="AT74:AT94" si="132">AS74</f>
        <v>64.872</v>
      </c>
      <c r="AU74" s="81">
        <f t="shared" ref="AU74:AU94" si="133">AT74</f>
        <v>64.872</v>
      </c>
      <c r="AV74" s="81">
        <f t="shared" ref="AV74:AV94" si="134">AU74</f>
        <v>64.872</v>
      </c>
      <c r="AW74" s="81">
        <f t="shared" ref="AW74:AW94" si="135">AV74</f>
        <v>64.872</v>
      </c>
      <c r="AX74" s="81">
        <f t="shared" ref="AX74:AX94" si="136">AW74</f>
        <v>64.872</v>
      </c>
      <c r="AY74" s="81">
        <f t="shared" ref="AY74:AY94" si="137">AX74</f>
        <v>64.872</v>
      </c>
      <c r="AZ74" s="81">
        <f t="shared" ref="AZ74:AZ94" si="138">AY74</f>
        <v>64.872</v>
      </c>
    </row>
    <row r="75" spans="1:52" x14ac:dyDescent="0.25">
      <c r="A75" s="1">
        <v>110</v>
      </c>
      <c r="B75" s="80">
        <f>'120 mm Motore Zip'!$E$47*A75*2/100+'120 mm Motore Zip'!$E$48*A75*2/100+'120 mm Motore Zip'!$E$49*A75*2/100+'120 mm Motore Zip'!$E$50*A75*2/100+'120 mm Motore Zip'!$E$51+'120 mm Motore Zip'!$H$52+'120 mm Motore Zip'!$E$53</f>
        <v>69.566399999999987</v>
      </c>
      <c r="C75" s="75">
        <f t="shared" ref="C75:R90" si="139">B75</f>
        <v>69.566399999999987</v>
      </c>
      <c r="D75" s="75">
        <f t="shared" si="139"/>
        <v>69.566399999999987</v>
      </c>
      <c r="E75" s="75">
        <f t="shared" si="139"/>
        <v>69.566399999999987</v>
      </c>
      <c r="F75" s="75">
        <f t="shared" si="139"/>
        <v>69.566399999999987</v>
      </c>
      <c r="G75" s="75">
        <f t="shared" si="139"/>
        <v>69.566399999999987</v>
      </c>
      <c r="H75" s="75">
        <f t="shared" si="139"/>
        <v>69.566399999999987</v>
      </c>
      <c r="I75" s="75">
        <f t="shared" si="139"/>
        <v>69.566399999999987</v>
      </c>
      <c r="J75" s="75">
        <f t="shared" si="139"/>
        <v>69.566399999999987</v>
      </c>
      <c r="K75" s="75">
        <f t="shared" si="139"/>
        <v>69.566399999999987</v>
      </c>
      <c r="L75" s="75">
        <f t="shared" si="139"/>
        <v>69.566399999999987</v>
      </c>
      <c r="M75" s="75">
        <f t="shared" si="139"/>
        <v>69.566399999999987</v>
      </c>
      <c r="N75" s="75">
        <f t="shared" si="139"/>
        <v>69.566399999999987</v>
      </c>
      <c r="O75" s="75">
        <f t="shared" si="139"/>
        <v>69.566399999999987</v>
      </c>
      <c r="P75" s="75">
        <f t="shared" si="139"/>
        <v>69.566399999999987</v>
      </c>
      <c r="Q75" s="75">
        <f t="shared" si="139"/>
        <v>69.566399999999987</v>
      </c>
      <c r="R75" s="75">
        <f t="shared" si="139"/>
        <v>69.566399999999987</v>
      </c>
      <c r="S75" s="75">
        <f t="shared" si="108"/>
        <v>69.566399999999987</v>
      </c>
      <c r="T75" s="75">
        <f t="shared" si="108"/>
        <v>69.566399999999987</v>
      </c>
      <c r="U75" s="75">
        <f t="shared" si="108"/>
        <v>69.566399999999987</v>
      </c>
      <c r="V75" s="75">
        <f t="shared" si="108"/>
        <v>69.566399999999987</v>
      </c>
      <c r="W75" s="75">
        <f t="shared" si="109"/>
        <v>69.566399999999987</v>
      </c>
      <c r="X75" s="75">
        <f t="shared" si="110"/>
        <v>69.566399999999987</v>
      </c>
      <c r="Y75" s="75">
        <f t="shared" si="111"/>
        <v>69.566399999999987</v>
      </c>
      <c r="Z75" s="75">
        <f t="shared" si="112"/>
        <v>69.566399999999987</v>
      </c>
      <c r="AA75" s="75">
        <f t="shared" si="113"/>
        <v>69.566399999999987</v>
      </c>
      <c r="AB75" s="75">
        <f t="shared" si="114"/>
        <v>69.566399999999987</v>
      </c>
      <c r="AC75" s="75">
        <f t="shared" si="115"/>
        <v>69.566399999999987</v>
      </c>
      <c r="AD75" s="75">
        <f t="shared" si="116"/>
        <v>69.566399999999987</v>
      </c>
      <c r="AE75" s="75">
        <f t="shared" si="117"/>
        <v>69.566399999999987</v>
      </c>
      <c r="AF75" s="75">
        <f t="shared" si="118"/>
        <v>69.566399999999987</v>
      </c>
      <c r="AG75" s="75">
        <f t="shared" si="119"/>
        <v>69.566399999999987</v>
      </c>
      <c r="AH75" s="75">
        <f t="shared" si="120"/>
        <v>69.566399999999987</v>
      </c>
      <c r="AI75" s="75">
        <f t="shared" si="121"/>
        <v>69.566399999999987</v>
      </c>
      <c r="AJ75" s="75">
        <f t="shared" si="122"/>
        <v>69.566399999999987</v>
      </c>
      <c r="AK75" s="75">
        <f t="shared" si="123"/>
        <v>69.566399999999987</v>
      </c>
      <c r="AL75" s="75">
        <f t="shared" si="124"/>
        <v>69.566399999999987</v>
      </c>
      <c r="AM75" s="75">
        <f t="shared" si="125"/>
        <v>69.566399999999987</v>
      </c>
      <c r="AN75" s="75">
        <f t="shared" si="126"/>
        <v>69.566399999999987</v>
      </c>
      <c r="AO75" s="75">
        <f t="shared" si="127"/>
        <v>69.566399999999987</v>
      </c>
      <c r="AP75" s="75">
        <f t="shared" si="128"/>
        <v>69.566399999999987</v>
      </c>
      <c r="AQ75" s="75">
        <f t="shared" si="129"/>
        <v>69.566399999999987</v>
      </c>
      <c r="AR75" s="75">
        <f t="shared" si="130"/>
        <v>69.566399999999987</v>
      </c>
      <c r="AS75" s="75">
        <f t="shared" si="131"/>
        <v>69.566399999999987</v>
      </c>
      <c r="AT75" s="75">
        <f t="shared" si="132"/>
        <v>69.566399999999987</v>
      </c>
      <c r="AU75" s="75">
        <f t="shared" si="133"/>
        <v>69.566399999999987</v>
      </c>
      <c r="AV75" s="75">
        <f t="shared" si="134"/>
        <v>69.566399999999987</v>
      </c>
      <c r="AW75" s="75">
        <f t="shared" si="135"/>
        <v>69.566399999999987</v>
      </c>
      <c r="AX75" s="75">
        <f t="shared" si="136"/>
        <v>69.566399999999987</v>
      </c>
      <c r="AY75" s="75">
        <f t="shared" si="137"/>
        <v>69.566399999999987</v>
      </c>
      <c r="AZ75" s="75">
        <f t="shared" si="138"/>
        <v>69.566399999999987</v>
      </c>
    </row>
    <row r="76" spans="1:52" x14ac:dyDescent="0.25">
      <c r="A76" s="1">
        <v>120</v>
      </c>
      <c r="B76" s="80">
        <f>'120 mm Motore Zip'!$E$47*A76*2/100+'120 mm Motore Zip'!$E$48*A76*2/100+'120 mm Motore Zip'!$E$49*A76*2/100+'120 mm Motore Zip'!$E$50*A76*2/100+'120 mm Motore Zip'!$E$51+'120 mm Motore Zip'!$H$52+'120 mm Motore Zip'!$E$53</f>
        <v>74.260799999999989</v>
      </c>
      <c r="C76" s="75">
        <f t="shared" si="139"/>
        <v>74.260799999999989</v>
      </c>
      <c r="D76" s="75">
        <f t="shared" si="139"/>
        <v>74.260799999999989</v>
      </c>
      <c r="E76" s="75">
        <f t="shared" si="139"/>
        <v>74.260799999999989</v>
      </c>
      <c r="F76" s="75">
        <f t="shared" si="139"/>
        <v>74.260799999999989</v>
      </c>
      <c r="G76" s="75">
        <f t="shared" si="139"/>
        <v>74.260799999999989</v>
      </c>
      <c r="H76" s="75">
        <f t="shared" si="139"/>
        <v>74.260799999999989</v>
      </c>
      <c r="I76" s="75">
        <f t="shared" si="139"/>
        <v>74.260799999999989</v>
      </c>
      <c r="J76" s="75">
        <f t="shared" si="139"/>
        <v>74.260799999999989</v>
      </c>
      <c r="K76" s="75">
        <f t="shared" si="139"/>
        <v>74.260799999999989</v>
      </c>
      <c r="L76" s="75">
        <f t="shared" si="139"/>
        <v>74.260799999999989</v>
      </c>
      <c r="M76" s="75">
        <f t="shared" si="139"/>
        <v>74.260799999999989</v>
      </c>
      <c r="N76" s="75">
        <f t="shared" si="139"/>
        <v>74.260799999999989</v>
      </c>
      <c r="O76" s="75">
        <f t="shared" si="139"/>
        <v>74.260799999999989</v>
      </c>
      <c r="P76" s="75">
        <f t="shared" si="139"/>
        <v>74.260799999999989</v>
      </c>
      <c r="Q76" s="75">
        <f t="shared" si="139"/>
        <v>74.260799999999989</v>
      </c>
      <c r="R76" s="75">
        <f t="shared" si="139"/>
        <v>74.260799999999989</v>
      </c>
      <c r="S76" s="75">
        <f t="shared" si="108"/>
        <v>74.260799999999989</v>
      </c>
      <c r="T76" s="75">
        <f t="shared" si="108"/>
        <v>74.260799999999989</v>
      </c>
      <c r="U76" s="75">
        <f t="shared" si="108"/>
        <v>74.260799999999989</v>
      </c>
      <c r="V76" s="75">
        <f t="shared" si="108"/>
        <v>74.260799999999989</v>
      </c>
      <c r="W76" s="75">
        <f t="shared" si="109"/>
        <v>74.260799999999989</v>
      </c>
      <c r="X76" s="75">
        <f t="shared" si="110"/>
        <v>74.260799999999989</v>
      </c>
      <c r="Y76" s="75">
        <f t="shared" si="111"/>
        <v>74.260799999999989</v>
      </c>
      <c r="Z76" s="75">
        <f t="shared" si="112"/>
        <v>74.260799999999989</v>
      </c>
      <c r="AA76" s="75">
        <f t="shared" si="113"/>
        <v>74.260799999999989</v>
      </c>
      <c r="AB76" s="75">
        <f t="shared" si="114"/>
        <v>74.260799999999989</v>
      </c>
      <c r="AC76" s="75">
        <f t="shared" si="115"/>
        <v>74.260799999999989</v>
      </c>
      <c r="AD76" s="75">
        <f t="shared" si="116"/>
        <v>74.260799999999989</v>
      </c>
      <c r="AE76" s="75">
        <f t="shared" si="117"/>
        <v>74.260799999999989</v>
      </c>
      <c r="AF76" s="75">
        <f t="shared" si="118"/>
        <v>74.260799999999989</v>
      </c>
      <c r="AG76" s="75">
        <f t="shared" si="119"/>
        <v>74.260799999999989</v>
      </c>
      <c r="AH76" s="75">
        <f t="shared" si="120"/>
        <v>74.260799999999989</v>
      </c>
      <c r="AI76" s="75">
        <f t="shared" si="121"/>
        <v>74.260799999999989</v>
      </c>
      <c r="AJ76" s="75">
        <f t="shared" si="122"/>
        <v>74.260799999999989</v>
      </c>
      <c r="AK76" s="75">
        <f t="shared" si="123"/>
        <v>74.260799999999989</v>
      </c>
      <c r="AL76" s="75">
        <f t="shared" si="124"/>
        <v>74.260799999999989</v>
      </c>
      <c r="AM76" s="75">
        <f t="shared" si="125"/>
        <v>74.260799999999989</v>
      </c>
      <c r="AN76" s="75">
        <f t="shared" si="126"/>
        <v>74.260799999999989</v>
      </c>
      <c r="AO76" s="75">
        <f t="shared" si="127"/>
        <v>74.260799999999989</v>
      </c>
      <c r="AP76" s="75">
        <f t="shared" si="128"/>
        <v>74.260799999999989</v>
      </c>
      <c r="AQ76" s="75">
        <f t="shared" si="129"/>
        <v>74.260799999999989</v>
      </c>
      <c r="AR76" s="75">
        <f t="shared" si="130"/>
        <v>74.260799999999989</v>
      </c>
      <c r="AS76" s="75">
        <f t="shared" si="131"/>
        <v>74.260799999999989</v>
      </c>
      <c r="AT76" s="75">
        <f t="shared" si="132"/>
        <v>74.260799999999989</v>
      </c>
      <c r="AU76" s="75">
        <f t="shared" si="133"/>
        <v>74.260799999999989</v>
      </c>
      <c r="AV76" s="75">
        <f t="shared" si="134"/>
        <v>74.260799999999989</v>
      </c>
      <c r="AW76" s="75">
        <f t="shared" si="135"/>
        <v>74.260799999999989</v>
      </c>
      <c r="AX76" s="75">
        <f t="shared" si="136"/>
        <v>74.260799999999989</v>
      </c>
      <c r="AY76" s="75">
        <f t="shared" si="137"/>
        <v>74.260799999999989</v>
      </c>
      <c r="AZ76" s="75">
        <f t="shared" si="138"/>
        <v>74.260799999999989</v>
      </c>
    </row>
    <row r="77" spans="1:52" x14ac:dyDescent="0.25">
      <c r="A77" s="1">
        <v>130</v>
      </c>
      <c r="B77" s="80">
        <f>'120 mm Motore Zip'!$E$47*A77*2/100+'120 mm Motore Zip'!$E$48*A77*2/100+'120 mm Motore Zip'!$E$49*A77*2/100+'120 mm Motore Zip'!$E$50*A77*2/100+'120 mm Motore Zip'!$E$51+'120 mm Motore Zip'!$H$52+'120 mm Motore Zip'!$E$53</f>
        <v>78.955199999999991</v>
      </c>
      <c r="C77" s="75">
        <f t="shared" si="139"/>
        <v>78.955199999999991</v>
      </c>
      <c r="D77" s="75">
        <f t="shared" si="139"/>
        <v>78.955199999999991</v>
      </c>
      <c r="E77" s="75">
        <f t="shared" si="139"/>
        <v>78.955199999999991</v>
      </c>
      <c r="F77" s="75">
        <f t="shared" si="139"/>
        <v>78.955199999999991</v>
      </c>
      <c r="G77" s="75">
        <f t="shared" si="139"/>
        <v>78.955199999999991</v>
      </c>
      <c r="H77" s="75">
        <f t="shared" si="139"/>
        <v>78.955199999999991</v>
      </c>
      <c r="I77" s="75">
        <f t="shared" si="139"/>
        <v>78.955199999999991</v>
      </c>
      <c r="J77" s="75">
        <f t="shared" si="139"/>
        <v>78.955199999999991</v>
      </c>
      <c r="K77" s="75">
        <f t="shared" si="139"/>
        <v>78.955199999999991</v>
      </c>
      <c r="L77" s="75">
        <f t="shared" si="139"/>
        <v>78.955199999999991</v>
      </c>
      <c r="M77" s="75">
        <f t="shared" si="139"/>
        <v>78.955199999999991</v>
      </c>
      <c r="N77" s="75">
        <f t="shared" si="139"/>
        <v>78.955199999999991</v>
      </c>
      <c r="O77" s="75">
        <f t="shared" si="139"/>
        <v>78.955199999999991</v>
      </c>
      <c r="P77" s="75">
        <f t="shared" si="139"/>
        <v>78.955199999999991</v>
      </c>
      <c r="Q77" s="75">
        <f t="shared" si="139"/>
        <v>78.955199999999991</v>
      </c>
      <c r="R77" s="75">
        <f t="shared" si="139"/>
        <v>78.955199999999991</v>
      </c>
      <c r="S77" s="75">
        <f t="shared" si="108"/>
        <v>78.955199999999991</v>
      </c>
      <c r="T77" s="75">
        <f t="shared" si="108"/>
        <v>78.955199999999991</v>
      </c>
      <c r="U77" s="75">
        <f t="shared" si="108"/>
        <v>78.955199999999991</v>
      </c>
      <c r="V77" s="75">
        <f t="shared" si="108"/>
        <v>78.955199999999991</v>
      </c>
      <c r="W77" s="75">
        <f t="shared" si="109"/>
        <v>78.955199999999991</v>
      </c>
      <c r="X77" s="75">
        <f t="shared" si="110"/>
        <v>78.955199999999991</v>
      </c>
      <c r="Y77" s="75">
        <f t="shared" si="111"/>
        <v>78.955199999999991</v>
      </c>
      <c r="Z77" s="75">
        <f t="shared" si="112"/>
        <v>78.955199999999991</v>
      </c>
      <c r="AA77" s="75">
        <f t="shared" si="113"/>
        <v>78.955199999999991</v>
      </c>
      <c r="AB77" s="75">
        <f t="shared" si="114"/>
        <v>78.955199999999991</v>
      </c>
      <c r="AC77" s="75">
        <f t="shared" si="115"/>
        <v>78.955199999999991</v>
      </c>
      <c r="AD77" s="75">
        <f t="shared" si="116"/>
        <v>78.955199999999991</v>
      </c>
      <c r="AE77" s="75">
        <f t="shared" si="117"/>
        <v>78.955199999999991</v>
      </c>
      <c r="AF77" s="75">
        <f t="shared" si="118"/>
        <v>78.955199999999991</v>
      </c>
      <c r="AG77" s="75">
        <f t="shared" si="119"/>
        <v>78.955199999999991</v>
      </c>
      <c r="AH77" s="75">
        <f t="shared" si="120"/>
        <v>78.955199999999991</v>
      </c>
      <c r="AI77" s="75">
        <f t="shared" si="121"/>
        <v>78.955199999999991</v>
      </c>
      <c r="AJ77" s="75">
        <f t="shared" si="122"/>
        <v>78.955199999999991</v>
      </c>
      <c r="AK77" s="75">
        <f t="shared" si="123"/>
        <v>78.955199999999991</v>
      </c>
      <c r="AL77" s="75">
        <f t="shared" si="124"/>
        <v>78.955199999999991</v>
      </c>
      <c r="AM77" s="75">
        <f t="shared" si="125"/>
        <v>78.955199999999991</v>
      </c>
      <c r="AN77" s="75">
        <f t="shared" si="126"/>
        <v>78.955199999999991</v>
      </c>
      <c r="AO77" s="75">
        <f t="shared" si="127"/>
        <v>78.955199999999991</v>
      </c>
      <c r="AP77" s="75">
        <f t="shared" si="128"/>
        <v>78.955199999999991</v>
      </c>
      <c r="AQ77" s="75">
        <f t="shared" si="129"/>
        <v>78.955199999999991</v>
      </c>
      <c r="AR77" s="75">
        <f t="shared" si="130"/>
        <v>78.955199999999991</v>
      </c>
      <c r="AS77" s="75">
        <f t="shared" si="131"/>
        <v>78.955199999999991</v>
      </c>
      <c r="AT77" s="75">
        <f t="shared" si="132"/>
        <v>78.955199999999991</v>
      </c>
      <c r="AU77" s="75">
        <f t="shared" si="133"/>
        <v>78.955199999999991</v>
      </c>
      <c r="AV77" s="75">
        <f t="shared" si="134"/>
        <v>78.955199999999991</v>
      </c>
      <c r="AW77" s="75">
        <f t="shared" si="135"/>
        <v>78.955199999999991</v>
      </c>
      <c r="AX77" s="75">
        <f t="shared" si="136"/>
        <v>78.955199999999991</v>
      </c>
      <c r="AY77" s="75">
        <f t="shared" si="137"/>
        <v>78.955199999999991</v>
      </c>
      <c r="AZ77" s="75">
        <f t="shared" si="138"/>
        <v>78.955199999999991</v>
      </c>
    </row>
    <row r="78" spans="1:52" x14ac:dyDescent="0.25">
      <c r="A78" s="1">
        <v>140</v>
      </c>
      <c r="B78" s="80">
        <f>'120 mm Motore Zip'!$E$47*A78*2/100+'120 mm Motore Zip'!$E$48*A78*2/100+'120 mm Motore Zip'!$E$49*A78*2/100+'120 mm Motore Zip'!$E$50*A78*2/100+'120 mm Motore Zip'!$E$51+'120 mm Motore Zip'!$H$52+'120 mm Motore Zip'!$E$53</f>
        <v>83.649599999999992</v>
      </c>
      <c r="C78" s="75">
        <f t="shared" si="139"/>
        <v>83.649599999999992</v>
      </c>
      <c r="D78" s="75">
        <f t="shared" si="139"/>
        <v>83.649599999999992</v>
      </c>
      <c r="E78" s="75">
        <f t="shared" si="139"/>
        <v>83.649599999999992</v>
      </c>
      <c r="F78" s="75">
        <f t="shared" si="139"/>
        <v>83.649599999999992</v>
      </c>
      <c r="G78" s="75">
        <f t="shared" si="139"/>
        <v>83.649599999999992</v>
      </c>
      <c r="H78" s="75">
        <f t="shared" si="139"/>
        <v>83.649599999999992</v>
      </c>
      <c r="I78" s="75">
        <f t="shared" si="139"/>
        <v>83.649599999999992</v>
      </c>
      <c r="J78" s="75">
        <f t="shared" si="139"/>
        <v>83.649599999999992</v>
      </c>
      <c r="K78" s="75">
        <f t="shared" si="139"/>
        <v>83.649599999999992</v>
      </c>
      <c r="L78" s="75">
        <f t="shared" si="139"/>
        <v>83.649599999999992</v>
      </c>
      <c r="M78" s="75">
        <f t="shared" si="139"/>
        <v>83.649599999999992</v>
      </c>
      <c r="N78" s="75">
        <f t="shared" si="139"/>
        <v>83.649599999999992</v>
      </c>
      <c r="O78" s="75">
        <f t="shared" si="139"/>
        <v>83.649599999999992</v>
      </c>
      <c r="P78" s="75">
        <f t="shared" si="139"/>
        <v>83.649599999999992</v>
      </c>
      <c r="Q78" s="75">
        <f t="shared" si="139"/>
        <v>83.649599999999992</v>
      </c>
      <c r="R78" s="75">
        <f t="shared" si="139"/>
        <v>83.649599999999992</v>
      </c>
      <c r="S78" s="75">
        <f t="shared" si="108"/>
        <v>83.649599999999992</v>
      </c>
      <c r="T78" s="75">
        <f t="shared" si="108"/>
        <v>83.649599999999992</v>
      </c>
      <c r="U78" s="75">
        <f t="shared" si="108"/>
        <v>83.649599999999992</v>
      </c>
      <c r="V78" s="75">
        <f t="shared" si="108"/>
        <v>83.649599999999992</v>
      </c>
      <c r="W78" s="75">
        <f t="shared" si="109"/>
        <v>83.649599999999992</v>
      </c>
      <c r="X78" s="75">
        <f t="shared" si="110"/>
        <v>83.649599999999992</v>
      </c>
      <c r="Y78" s="75">
        <f t="shared" si="111"/>
        <v>83.649599999999992</v>
      </c>
      <c r="Z78" s="75">
        <f t="shared" si="112"/>
        <v>83.649599999999992</v>
      </c>
      <c r="AA78" s="75">
        <f t="shared" si="113"/>
        <v>83.649599999999992</v>
      </c>
      <c r="AB78" s="75">
        <f t="shared" si="114"/>
        <v>83.649599999999992</v>
      </c>
      <c r="AC78" s="75">
        <f t="shared" si="115"/>
        <v>83.649599999999992</v>
      </c>
      <c r="AD78" s="75">
        <f t="shared" si="116"/>
        <v>83.649599999999992</v>
      </c>
      <c r="AE78" s="75">
        <f t="shared" si="117"/>
        <v>83.649599999999992</v>
      </c>
      <c r="AF78" s="75">
        <f t="shared" si="118"/>
        <v>83.649599999999992</v>
      </c>
      <c r="AG78" s="75">
        <f t="shared" si="119"/>
        <v>83.649599999999992</v>
      </c>
      <c r="AH78" s="75">
        <f t="shared" si="120"/>
        <v>83.649599999999992</v>
      </c>
      <c r="AI78" s="75">
        <f t="shared" si="121"/>
        <v>83.649599999999992</v>
      </c>
      <c r="AJ78" s="75">
        <f t="shared" si="122"/>
        <v>83.649599999999992</v>
      </c>
      <c r="AK78" s="75">
        <f t="shared" si="123"/>
        <v>83.649599999999992</v>
      </c>
      <c r="AL78" s="75">
        <f t="shared" si="124"/>
        <v>83.649599999999992</v>
      </c>
      <c r="AM78" s="75">
        <f t="shared" si="125"/>
        <v>83.649599999999992</v>
      </c>
      <c r="AN78" s="75">
        <f t="shared" si="126"/>
        <v>83.649599999999992</v>
      </c>
      <c r="AO78" s="75">
        <f t="shared" si="127"/>
        <v>83.649599999999992</v>
      </c>
      <c r="AP78" s="75">
        <f t="shared" si="128"/>
        <v>83.649599999999992</v>
      </c>
      <c r="AQ78" s="75">
        <f t="shared" si="129"/>
        <v>83.649599999999992</v>
      </c>
      <c r="AR78" s="75">
        <f t="shared" si="130"/>
        <v>83.649599999999992</v>
      </c>
      <c r="AS78" s="75">
        <f t="shared" si="131"/>
        <v>83.649599999999992</v>
      </c>
      <c r="AT78" s="75">
        <f t="shared" si="132"/>
        <v>83.649599999999992</v>
      </c>
      <c r="AU78" s="75">
        <f t="shared" si="133"/>
        <v>83.649599999999992</v>
      </c>
      <c r="AV78" s="75">
        <f t="shared" si="134"/>
        <v>83.649599999999992</v>
      </c>
      <c r="AW78" s="75">
        <f t="shared" si="135"/>
        <v>83.649599999999992</v>
      </c>
      <c r="AX78" s="75">
        <f t="shared" si="136"/>
        <v>83.649599999999992</v>
      </c>
      <c r="AY78" s="75">
        <f t="shared" si="137"/>
        <v>83.649599999999992</v>
      </c>
      <c r="AZ78" s="75">
        <f t="shared" si="138"/>
        <v>83.649599999999992</v>
      </c>
    </row>
    <row r="79" spans="1:52" x14ac:dyDescent="0.25">
      <c r="A79" s="1">
        <v>150</v>
      </c>
      <c r="B79" s="80">
        <f>'120 mm Motore Zip'!$E$47*A79*2/100+'120 mm Motore Zip'!$E$48*A79*2/100+'120 mm Motore Zip'!$E$49*A79*2/100+'120 mm Motore Zip'!$E$50*A79*2/100+'120 mm Motore Zip'!$E$51+'120 mm Motore Zip'!$H$52+'120 mm Motore Zip'!$E$53</f>
        <v>88.343999999999994</v>
      </c>
      <c r="C79" s="75">
        <f t="shared" si="139"/>
        <v>88.343999999999994</v>
      </c>
      <c r="D79" s="75">
        <f t="shared" si="139"/>
        <v>88.343999999999994</v>
      </c>
      <c r="E79" s="75">
        <f t="shared" si="139"/>
        <v>88.343999999999994</v>
      </c>
      <c r="F79" s="75">
        <f t="shared" si="139"/>
        <v>88.343999999999994</v>
      </c>
      <c r="G79" s="75">
        <f t="shared" si="139"/>
        <v>88.343999999999994</v>
      </c>
      <c r="H79" s="75">
        <f t="shared" si="139"/>
        <v>88.343999999999994</v>
      </c>
      <c r="I79" s="75">
        <f t="shared" si="139"/>
        <v>88.343999999999994</v>
      </c>
      <c r="J79" s="75">
        <f t="shared" si="139"/>
        <v>88.343999999999994</v>
      </c>
      <c r="K79" s="75">
        <f t="shared" si="139"/>
        <v>88.343999999999994</v>
      </c>
      <c r="L79" s="75">
        <f t="shared" si="139"/>
        <v>88.343999999999994</v>
      </c>
      <c r="M79" s="75">
        <f t="shared" si="139"/>
        <v>88.343999999999994</v>
      </c>
      <c r="N79" s="75">
        <f t="shared" si="139"/>
        <v>88.343999999999994</v>
      </c>
      <c r="O79" s="75">
        <f t="shared" si="139"/>
        <v>88.343999999999994</v>
      </c>
      <c r="P79" s="75">
        <f t="shared" si="139"/>
        <v>88.343999999999994</v>
      </c>
      <c r="Q79" s="75">
        <f t="shared" si="139"/>
        <v>88.343999999999994</v>
      </c>
      <c r="R79" s="75">
        <f t="shared" si="139"/>
        <v>88.343999999999994</v>
      </c>
      <c r="S79" s="75">
        <f t="shared" si="108"/>
        <v>88.343999999999994</v>
      </c>
      <c r="T79" s="75">
        <f t="shared" si="108"/>
        <v>88.343999999999994</v>
      </c>
      <c r="U79" s="75">
        <f t="shared" si="108"/>
        <v>88.343999999999994</v>
      </c>
      <c r="V79" s="75">
        <f t="shared" si="108"/>
        <v>88.343999999999994</v>
      </c>
      <c r="W79" s="75">
        <f t="shared" si="109"/>
        <v>88.343999999999994</v>
      </c>
      <c r="X79" s="75">
        <f t="shared" si="110"/>
        <v>88.343999999999994</v>
      </c>
      <c r="Y79" s="75">
        <f t="shared" si="111"/>
        <v>88.343999999999994</v>
      </c>
      <c r="Z79" s="75">
        <f t="shared" si="112"/>
        <v>88.343999999999994</v>
      </c>
      <c r="AA79" s="75">
        <f t="shared" si="113"/>
        <v>88.343999999999994</v>
      </c>
      <c r="AB79" s="75">
        <f t="shared" si="114"/>
        <v>88.343999999999994</v>
      </c>
      <c r="AC79" s="75">
        <f t="shared" si="115"/>
        <v>88.343999999999994</v>
      </c>
      <c r="AD79" s="75">
        <f t="shared" si="116"/>
        <v>88.343999999999994</v>
      </c>
      <c r="AE79" s="75">
        <f t="shared" si="117"/>
        <v>88.343999999999994</v>
      </c>
      <c r="AF79" s="75">
        <f t="shared" si="118"/>
        <v>88.343999999999994</v>
      </c>
      <c r="AG79" s="75">
        <f t="shared" si="119"/>
        <v>88.343999999999994</v>
      </c>
      <c r="AH79" s="75">
        <f t="shared" si="120"/>
        <v>88.343999999999994</v>
      </c>
      <c r="AI79" s="75">
        <f t="shared" si="121"/>
        <v>88.343999999999994</v>
      </c>
      <c r="AJ79" s="75">
        <f t="shared" si="122"/>
        <v>88.343999999999994</v>
      </c>
      <c r="AK79" s="75">
        <f t="shared" si="123"/>
        <v>88.343999999999994</v>
      </c>
      <c r="AL79" s="75">
        <f t="shared" si="124"/>
        <v>88.343999999999994</v>
      </c>
      <c r="AM79" s="75">
        <f t="shared" si="125"/>
        <v>88.343999999999994</v>
      </c>
      <c r="AN79" s="75">
        <f t="shared" si="126"/>
        <v>88.343999999999994</v>
      </c>
      <c r="AO79" s="75">
        <f t="shared" si="127"/>
        <v>88.343999999999994</v>
      </c>
      <c r="AP79" s="75">
        <f t="shared" si="128"/>
        <v>88.343999999999994</v>
      </c>
      <c r="AQ79" s="75">
        <f t="shared" si="129"/>
        <v>88.343999999999994</v>
      </c>
      <c r="AR79" s="75">
        <f t="shared" si="130"/>
        <v>88.343999999999994</v>
      </c>
      <c r="AS79" s="75">
        <f t="shared" si="131"/>
        <v>88.343999999999994</v>
      </c>
      <c r="AT79" s="75">
        <f t="shared" si="132"/>
        <v>88.343999999999994</v>
      </c>
      <c r="AU79" s="75">
        <f t="shared" si="133"/>
        <v>88.343999999999994</v>
      </c>
      <c r="AV79" s="75">
        <f t="shared" si="134"/>
        <v>88.343999999999994</v>
      </c>
      <c r="AW79" s="75">
        <f t="shared" si="135"/>
        <v>88.343999999999994</v>
      </c>
      <c r="AX79" s="75">
        <f t="shared" si="136"/>
        <v>88.343999999999994</v>
      </c>
      <c r="AY79" s="75">
        <f t="shared" si="137"/>
        <v>88.343999999999994</v>
      </c>
      <c r="AZ79" s="75">
        <f t="shared" si="138"/>
        <v>88.343999999999994</v>
      </c>
    </row>
    <row r="80" spans="1:52" x14ac:dyDescent="0.25">
      <c r="A80" s="1">
        <v>160</v>
      </c>
      <c r="B80" s="80">
        <f>'120 mm Motore Zip'!$E$47*A80*2/100+'120 mm Motore Zip'!$E$48*A80*2/100+'120 mm Motore Zip'!$E$49*A80*2/100+'120 mm Motore Zip'!$E$50*A80*2/100+'120 mm Motore Zip'!$E$51+'120 mm Motore Zip'!$H$52+'120 mm Motore Zip'!$E$53</f>
        <v>93.038399999999996</v>
      </c>
      <c r="C80" s="75">
        <f t="shared" si="139"/>
        <v>93.038399999999996</v>
      </c>
      <c r="D80" s="75">
        <f t="shared" si="139"/>
        <v>93.038399999999996</v>
      </c>
      <c r="E80" s="75">
        <f t="shared" si="139"/>
        <v>93.038399999999996</v>
      </c>
      <c r="F80" s="75">
        <f t="shared" si="139"/>
        <v>93.038399999999996</v>
      </c>
      <c r="G80" s="75">
        <f t="shared" si="139"/>
        <v>93.038399999999996</v>
      </c>
      <c r="H80" s="75">
        <f t="shared" si="139"/>
        <v>93.038399999999996</v>
      </c>
      <c r="I80" s="75">
        <f t="shared" si="139"/>
        <v>93.038399999999996</v>
      </c>
      <c r="J80" s="75">
        <f t="shared" si="139"/>
        <v>93.038399999999996</v>
      </c>
      <c r="K80" s="75">
        <f t="shared" si="139"/>
        <v>93.038399999999996</v>
      </c>
      <c r="L80" s="75">
        <f t="shared" si="139"/>
        <v>93.038399999999996</v>
      </c>
      <c r="M80" s="75">
        <f t="shared" si="139"/>
        <v>93.038399999999996</v>
      </c>
      <c r="N80" s="75">
        <f t="shared" si="139"/>
        <v>93.038399999999996</v>
      </c>
      <c r="O80" s="75">
        <f t="shared" si="139"/>
        <v>93.038399999999996</v>
      </c>
      <c r="P80" s="75">
        <f t="shared" si="139"/>
        <v>93.038399999999996</v>
      </c>
      <c r="Q80" s="75">
        <f t="shared" si="139"/>
        <v>93.038399999999996</v>
      </c>
      <c r="R80" s="75">
        <f t="shared" si="139"/>
        <v>93.038399999999996</v>
      </c>
      <c r="S80" s="75">
        <f t="shared" si="108"/>
        <v>93.038399999999996</v>
      </c>
      <c r="T80" s="75">
        <f t="shared" si="108"/>
        <v>93.038399999999996</v>
      </c>
      <c r="U80" s="75">
        <f t="shared" si="108"/>
        <v>93.038399999999996</v>
      </c>
      <c r="V80" s="75">
        <f t="shared" si="108"/>
        <v>93.038399999999996</v>
      </c>
      <c r="W80" s="75">
        <f t="shared" si="109"/>
        <v>93.038399999999996</v>
      </c>
      <c r="X80" s="75">
        <f t="shared" si="110"/>
        <v>93.038399999999996</v>
      </c>
      <c r="Y80" s="75">
        <f t="shared" si="111"/>
        <v>93.038399999999996</v>
      </c>
      <c r="Z80" s="75">
        <f t="shared" si="112"/>
        <v>93.038399999999996</v>
      </c>
      <c r="AA80" s="75">
        <f t="shared" si="113"/>
        <v>93.038399999999996</v>
      </c>
      <c r="AB80" s="75">
        <f t="shared" si="114"/>
        <v>93.038399999999996</v>
      </c>
      <c r="AC80" s="75">
        <f t="shared" si="115"/>
        <v>93.038399999999996</v>
      </c>
      <c r="AD80" s="75">
        <f t="shared" si="116"/>
        <v>93.038399999999996</v>
      </c>
      <c r="AE80" s="75">
        <f t="shared" si="117"/>
        <v>93.038399999999996</v>
      </c>
      <c r="AF80" s="75">
        <f t="shared" si="118"/>
        <v>93.038399999999996</v>
      </c>
      <c r="AG80" s="75">
        <f t="shared" si="119"/>
        <v>93.038399999999996</v>
      </c>
      <c r="AH80" s="75">
        <f t="shared" si="120"/>
        <v>93.038399999999996</v>
      </c>
      <c r="AI80" s="75">
        <f t="shared" si="121"/>
        <v>93.038399999999996</v>
      </c>
      <c r="AJ80" s="75">
        <f t="shared" si="122"/>
        <v>93.038399999999996</v>
      </c>
      <c r="AK80" s="75">
        <f t="shared" si="123"/>
        <v>93.038399999999996</v>
      </c>
      <c r="AL80" s="75">
        <f t="shared" si="124"/>
        <v>93.038399999999996</v>
      </c>
      <c r="AM80" s="75">
        <f t="shared" si="125"/>
        <v>93.038399999999996</v>
      </c>
      <c r="AN80" s="75">
        <f t="shared" si="126"/>
        <v>93.038399999999996</v>
      </c>
      <c r="AO80" s="75">
        <f t="shared" si="127"/>
        <v>93.038399999999996</v>
      </c>
      <c r="AP80" s="75">
        <f t="shared" si="128"/>
        <v>93.038399999999996</v>
      </c>
      <c r="AQ80" s="75">
        <f t="shared" si="129"/>
        <v>93.038399999999996</v>
      </c>
      <c r="AR80" s="75">
        <f t="shared" si="130"/>
        <v>93.038399999999996</v>
      </c>
      <c r="AS80" s="75">
        <f t="shared" si="131"/>
        <v>93.038399999999996</v>
      </c>
      <c r="AT80" s="75">
        <f t="shared" si="132"/>
        <v>93.038399999999996</v>
      </c>
      <c r="AU80" s="75">
        <f t="shared" si="133"/>
        <v>93.038399999999996</v>
      </c>
      <c r="AV80" s="75">
        <f t="shared" si="134"/>
        <v>93.038399999999996</v>
      </c>
      <c r="AW80" s="75">
        <f t="shared" si="135"/>
        <v>93.038399999999996</v>
      </c>
      <c r="AX80" s="75">
        <f t="shared" si="136"/>
        <v>93.038399999999996</v>
      </c>
      <c r="AY80" s="75">
        <f t="shared" si="137"/>
        <v>93.038399999999996</v>
      </c>
      <c r="AZ80" s="75">
        <f t="shared" si="138"/>
        <v>93.038399999999996</v>
      </c>
    </row>
    <row r="81" spans="1:52" x14ac:dyDescent="0.25">
      <c r="A81" s="1">
        <v>170</v>
      </c>
      <c r="B81" s="80">
        <f>'120 mm Motore Zip'!$E$47*A81*2/100+'120 mm Motore Zip'!$E$48*A81*2/100+'120 mm Motore Zip'!$E$49*A81*2/100+'120 mm Motore Zip'!$E$50*A81*2/100+'120 mm Motore Zip'!$E$51+'120 mm Motore Zip'!$H$52+'120 mm Motore Zip'!$E$53</f>
        <v>97.732799999999997</v>
      </c>
      <c r="C81" s="75">
        <f t="shared" si="139"/>
        <v>97.732799999999997</v>
      </c>
      <c r="D81" s="75">
        <f t="shared" si="139"/>
        <v>97.732799999999997</v>
      </c>
      <c r="E81" s="75">
        <f t="shared" si="139"/>
        <v>97.732799999999997</v>
      </c>
      <c r="F81" s="75">
        <f t="shared" si="139"/>
        <v>97.732799999999997</v>
      </c>
      <c r="G81" s="75">
        <f t="shared" si="139"/>
        <v>97.732799999999997</v>
      </c>
      <c r="H81" s="75">
        <f t="shared" si="139"/>
        <v>97.732799999999997</v>
      </c>
      <c r="I81" s="75">
        <f t="shared" si="139"/>
        <v>97.732799999999997</v>
      </c>
      <c r="J81" s="75">
        <f t="shared" si="139"/>
        <v>97.732799999999997</v>
      </c>
      <c r="K81" s="75">
        <f t="shared" si="139"/>
        <v>97.732799999999997</v>
      </c>
      <c r="L81" s="75">
        <f t="shared" si="139"/>
        <v>97.732799999999997</v>
      </c>
      <c r="M81" s="75">
        <f t="shared" si="139"/>
        <v>97.732799999999997</v>
      </c>
      <c r="N81" s="75">
        <f t="shared" si="139"/>
        <v>97.732799999999997</v>
      </c>
      <c r="O81" s="75">
        <f t="shared" si="139"/>
        <v>97.732799999999997</v>
      </c>
      <c r="P81" s="75">
        <f t="shared" si="139"/>
        <v>97.732799999999997</v>
      </c>
      <c r="Q81" s="75">
        <f t="shared" si="139"/>
        <v>97.732799999999997</v>
      </c>
      <c r="R81" s="75">
        <f t="shared" si="139"/>
        <v>97.732799999999997</v>
      </c>
      <c r="S81" s="75">
        <f t="shared" si="108"/>
        <v>97.732799999999997</v>
      </c>
      <c r="T81" s="75">
        <f t="shared" si="108"/>
        <v>97.732799999999997</v>
      </c>
      <c r="U81" s="75">
        <f t="shared" si="108"/>
        <v>97.732799999999997</v>
      </c>
      <c r="V81" s="75">
        <f t="shared" si="108"/>
        <v>97.732799999999997</v>
      </c>
      <c r="W81" s="75">
        <f t="shared" si="109"/>
        <v>97.732799999999997</v>
      </c>
      <c r="X81" s="75">
        <f t="shared" si="110"/>
        <v>97.732799999999997</v>
      </c>
      <c r="Y81" s="75">
        <f t="shared" si="111"/>
        <v>97.732799999999997</v>
      </c>
      <c r="Z81" s="75">
        <f t="shared" si="112"/>
        <v>97.732799999999997</v>
      </c>
      <c r="AA81" s="75">
        <f t="shared" si="113"/>
        <v>97.732799999999997</v>
      </c>
      <c r="AB81" s="75">
        <f t="shared" si="114"/>
        <v>97.732799999999997</v>
      </c>
      <c r="AC81" s="75">
        <f t="shared" si="115"/>
        <v>97.732799999999997</v>
      </c>
      <c r="AD81" s="75">
        <f t="shared" si="116"/>
        <v>97.732799999999997</v>
      </c>
      <c r="AE81" s="75">
        <f t="shared" si="117"/>
        <v>97.732799999999997</v>
      </c>
      <c r="AF81" s="75">
        <f t="shared" si="118"/>
        <v>97.732799999999997</v>
      </c>
      <c r="AG81" s="75">
        <f t="shared" si="119"/>
        <v>97.732799999999997</v>
      </c>
      <c r="AH81" s="75">
        <f t="shared" si="120"/>
        <v>97.732799999999997</v>
      </c>
      <c r="AI81" s="75">
        <f t="shared" si="121"/>
        <v>97.732799999999997</v>
      </c>
      <c r="AJ81" s="75">
        <f t="shared" si="122"/>
        <v>97.732799999999997</v>
      </c>
      <c r="AK81" s="75">
        <f t="shared" si="123"/>
        <v>97.732799999999997</v>
      </c>
      <c r="AL81" s="75">
        <f t="shared" si="124"/>
        <v>97.732799999999997</v>
      </c>
      <c r="AM81" s="75">
        <f t="shared" si="125"/>
        <v>97.732799999999997</v>
      </c>
      <c r="AN81" s="75">
        <f t="shared" si="126"/>
        <v>97.732799999999997</v>
      </c>
      <c r="AO81" s="75">
        <f t="shared" si="127"/>
        <v>97.732799999999997</v>
      </c>
      <c r="AP81" s="75">
        <f t="shared" si="128"/>
        <v>97.732799999999997</v>
      </c>
      <c r="AQ81" s="75">
        <f t="shared" si="129"/>
        <v>97.732799999999997</v>
      </c>
      <c r="AR81" s="75">
        <f t="shared" si="130"/>
        <v>97.732799999999997</v>
      </c>
      <c r="AS81" s="75">
        <f t="shared" si="131"/>
        <v>97.732799999999997</v>
      </c>
      <c r="AT81" s="75">
        <f t="shared" si="132"/>
        <v>97.732799999999997</v>
      </c>
      <c r="AU81" s="75">
        <f t="shared" si="133"/>
        <v>97.732799999999997</v>
      </c>
      <c r="AV81" s="75">
        <f t="shared" si="134"/>
        <v>97.732799999999997</v>
      </c>
      <c r="AW81" s="75">
        <f t="shared" si="135"/>
        <v>97.732799999999997</v>
      </c>
      <c r="AX81" s="75">
        <f t="shared" si="136"/>
        <v>97.732799999999997</v>
      </c>
      <c r="AY81" s="75">
        <f t="shared" si="137"/>
        <v>97.732799999999997</v>
      </c>
      <c r="AZ81" s="75">
        <f t="shared" si="138"/>
        <v>97.732799999999997</v>
      </c>
    </row>
    <row r="82" spans="1:52" x14ac:dyDescent="0.25">
      <c r="A82" s="1">
        <v>180</v>
      </c>
      <c r="B82" s="80">
        <f>'120 mm Motore Zip'!$E$47*A82*2/100+'120 mm Motore Zip'!$E$48*A82*2/100+'120 mm Motore Zip'!$E$49*A82*2/100+'120 mm Motore Zip'!$E$50*A82*2/100+'120 mm Motore Zip'!$E$51+'120 mm Motore Zip'!$H$52+'120 mm Motore Zip'!$E$53</f>
        <v>102.42719999999998</v>
      </c>
      <c r="C82" s="75">
        <f t="shared" si="139"/>
        <v>102.42719999999998</v>
      </c>
      <c r="D82" s="75">
        <f t="shared" si="139"/>
        <v>102.42719999999998</v>
      </c>
      <c r="E82" s="75">
        <f t="shared" si="139"/>
        <v>102.42719999999998</v>
      </c>
      <c r="F82" s="75">
        <f t="shared" si="139"/>
        <v>102.42719999999998</v>
      </c>
      <c r="G82" s="75">
        <f t="shared" si="139"/>
        <v>102.42719999999998</v>
      </c>
      <c r="H82" s="75">
        <f t="shared" si="139"/>
        <v>102.42719999999998</v>
      </c>
      <c r="I82" s="75">
        <f t="shared" si="139"/>
        <v>102.42719999999998</v>
      </c>
      <c r="J82" s="75">
        <f t="shared" si="139"/>
        <v>102.42719999999998</v>
      </c>
      <c r="K82" s="75">
        <f t="shared" si="139"/>
        <v>102.42719999999998</v>
      </c>
      <c r="L82" s="75">
        <f t="shared" si="139"/>
        <v>102.42719999999998</v>
      </c>
      <c r="M82" s="75">
        <f t="shared" si="139"/>
        <v>102.42719999999998</v>
      </c>
      <c r="N82" s="75">
        <f t="shared" si="139"/>
        <v>102.42719999999998</v>
      </c>
      <c r="O82" s="75">
        <f t="shared" si="139"/>
        <v>102.42719999999998</v>
      </c>
      <c r="P82" s="75">
        <f t="shared" si="139"/>
        <v>102.42719999999998</v>
      </c>
      <c r="Q82" s="75">
        <f t="shared" si="139"/>
        <v>102.42719999999998</v>
      </c>
      <c r="R82" s="75">
        <f t="shared" si="139"/>
        <v>102.42719999999998</v>
      </c>
      <c r="S82" s="75">
        <f t="shared" si="108"/>
        <v>102.42719999999998</v>
      </c>
      <c r="T82" s="75">
        <f t="shared" si="108"/>
        <v>102.42719999999998</v>
      </c>
      <c r="U82" s="75">
        <f t="shared" si="108"/>
        <v>102.42719999999998</v>
      </c>
      <c r="V82" s="75">
        <f t="shared" si="108"/>
        <v>102.42719999999998</v>
      </c>
      <c r="W82" s="75">
        <f t="shared" si="109"/>
        <v>102.42719999999998</v>
      </c>
      <c r="X82" s="75">
        <f t="shared" si="110"/>
        <v>102.42719999999998</v>
      </c>
      <c r="Y82" s="75">
        <f t="shared" si="111"/>
        <v>102.42719999999998</v>
      </c>
      <c r="Z82" s="75">
        <f t="shared" si="112"/>
        <v>102.42719999999998</v>
      </c>
      <c r="AA82" s="75">
        <f t="shared" si="113"/>
        <v>102.42719999999998</v>
      </c>
      <c r="AB82" s="75">
        <f t="shared" si="114"/>
        <v>102.42719999999998</v>
      </c>
      <c r="AC82" s="75">
        <f t="shared" si="115"/>
        <v>102.42719999999998</v>
      </c>
      <c r="AD82" s="75">
        <f t="shared" si="116"/>
        <v>102.42719999999998</v>
      </c>
      <c r="AE82" s="75">
        <f t="shared" si="117"/>
        <v>102.42719999999998</v>
      </c>
      <c r="AF82" s="75">
        <f t="shared" si="118"/>
        <v>102.42719999999998</v>
      </c>
      <c r="AG82" s="75">
        <f t="shared" si="119"/>
        <v>102.42719999999998</v>
      </c>
      <c r="AH82" s="75">
        <f t="shared" si="120"/>
        <v>102.42719999999998</v>
      </c>
      <c r="AI82" s="75">
        <f t="shared" si="121"/>
        <v>102.42719999999998</v>
      </c>
      <c r="AJ82" s="75">
        <f t="shared" si="122"/>
        <v>102.42719999999998</v>
      </c>
      <c r="AK82" s="75">
        <f t="shared" si="123"/>
        <v>102.42719999999998</v>
      </c>
      <c r="AL82" s="75">
        <f t="shared" si="124"/>
        <v>102.42719999999998</v>
      </c>
      <c r="AM82" s="75">
        <f t="shared" si="125"/>
        <v>102.42719999999998</v>
      </c>
      <c r="AN82" s="75">
        <f t="shared" si="126"/>
        <v>102.42719999999998</v>
      </c>
      <c r="AO82" s="75">
        <f t="shared" si="127"/>
        <v>102.42719999999998</v>
      </c>
      <c r="AP82" s="75">
        <f t="shared" si="128"/>
        <v>102.42719999999998</v>
      </c>
      <c r="AQ82" s="75">
        <f t="shared" si="129"/>
        <v>102.42719999999998</v>
      </c>
      <c r="AR82" s="75">
        <f t="shared" si="130"/>
        <v>102.42719999999998</v>
      </c>
      <c r="AS82" s="75">
        <f t="shared" si="131"/>
        <v>102.42719999999998</v>
      </c>
      <c r="AT82" s="75">
        <f t="shared" si="132"/>
        <v>102.42719999999998</v>
      </c>
      <c r="AU82" s="75">
        <f t="shared" si="133"/>
        <v>102.42719999999998</v>
      </c>
      <c r="AV82" s="75">
        <f t="shared" si="134"/>
        <v>102.42719999999998</v>
      </c>
      <c r="AW82" s="75">
        <f t="shared" si="135"/>
        <v>102.42719999999998</v>
      </c>
      <c r="AX82" s="75">
        <f t="shared" si="136"/>
        <v>102.42719999999998</v>
      </c>
      <c r="AY82" s="75">
        <f t="shared" si="137"/>
        <v>102.42719999999998</v>
      </c>
      <c r="AZ82" s="75">
        <f t="shared" si="138"/>
        <v>102.42719999999998</v>
      </c>
    </row>
    <row r="83" spans="1:52" x14ac:dyDescent="0.25">
      <c r="A83" s="1">
        <v>190</v>
      </c>
      <c r="B83" s="80">
        <f>'120 mm Motore Zip'!$E$47*A83*2/100+'120 mm Motore Zip'!$E$48*A83*2/100+'120 mm Motore Zip'!$E$49*A83*2/100+'120 mm Motore Zip'!$E$50*A83*2/100+'120 mm Motore Zip'!$E$51+'120 mm Motore Zip'!$H$52+'120 mm Motore Zip'!$E$53</f>
        <v>107.1216</v>
      </c>
      <c r="C83" s="75">
        <f t="shared" si="139"/>
        <v>107.1216</v>
      </c>
      <c r="D83" s="75">
        <f t="shared" si="139"/>
        <v>107.1216</v>
      </c>
      <c r="E83" s="75">
        <f t="shared" si="139"/>
        <v>107.1216</v>
      </c>
      <c r="F83" s="75">
        <f t="shared" si="139"/>
        <v>107.1216</v>
      </c>
      <c r="G83" s="75">
        <f t="shared" si="139"/>
        <v>107.1216</v>
      </c>
      <c r="H83" s="75">
        <f t="shared" si="139"/>
        <v>107.1216</v>
      </c>
      <c r="I83" s="75">
        <f t="shared" si="139"/>
        <v>107.1216</v>
      </c>
      <c r="J83" s="75">
        <f t="shared" si="139"/>
        <v>107.1216</v>
      </c>
      <c r="K83" s="75">
        <f t="shared" si="139"/>
        <v>107.1216</v>
      </c>
      <c r="L83" s="75">
        <f t="shared" si="139"/>
        <v>107.1216</v>
      </c>
      <c r="M83" s="75">
        <f t="shared" si="139"/>
        <v>107.1216</v>
      </c>
      <c r="N83" s="75">
        <f t="shared" si="139"/>
        <v>107.1216</v>
      </c>
      <c r="O83" s="75">
        <f t="shared" si="139"/>
        <v>107.1216</v>
      </c>
      <c r="P83" s="75">
        <f t="shared" si="139"/>
        <v>107.1216</v>
      </c>
      <c r="Q83" s="75">
        <f t="shared" si="139"/>
        <v>107.1216</v>
      </c>
      <c r="R83" s="75">
        <f t="shared" si="139"/>
        <v>107.1216</v>
      </c>
      <c r="S83" s="75">
        <f t="shared" si="108"/>
        <v>107.1216</v>
      </c>
      <c r="T83" s="75">
        <f t="shared" si="108"/>
        <v>107.1216</v>
      </c>
      <c r="U83" s="75">
        <f t="shared" si="108"/>
        <v>107.1216</v>
      </c>
      <c r="V83" s="75">
        <f t="shared" si="108"/>
        <v>107.1216</v>
      </c>
      <c r="W83" s="75">
        <f t="shared" si="109"/>
        <v>107.1216</v>
      </c>
      <c r="X83" s="75">
        <f t="shared" si="110"/>
        <v>107.1216</v>
      </c>
      <c r="Y83" s="75">
        <f t="shared" si="111"/>
        <v>107.1216</v>
      </c>
      <c r="Z83" s="75">
        <f t="shared" si="112"/>
        <v>107.1216</v>
      </c>
      <c r="AA83" s="75">
        <f t="shared" si="113"/>
        <v>107.1216</v>
      </c>
      <c r="AB83" s="75">
        <f t="shared" si="114"/>
        <v>107.1216</v>
      </c>
      <c r="AC83" s="75">
        <f t="shared" si="115"/>
        <v>107.1216</v>
      </c>
      <c r="AD83" s="75">
        <f t="shared" si="116"/>
        <v>107.1216</v>
      </c>
      <c r="AE83" s="75">
        <f t="shared" si="117"/>
        <v>107.1216</v>
      </c>
      <c r="AF83" s="75">
        <f t="shared" si="118"/>
        <v>107.1216</v>
      </c>
      <c r="AG83" s="75">
        <f t="shared" si="119"/>
        <v>107.1216</v>
      </c>
      <c r="AH83" s="75">
        <f t="shared" si="120"/>
        <v>107.1216</v>
      </c>
      <c r="AI83" s="75">
        <f t="shared" si="121"/>
        <v>107.1216</v>
      </c>
      <c r="AJ83" s="75">
        <f t="shared" si="122"/>
        <v>107.1216</v>
      </c>
      <c r="AK83" s="75">
        <f t="shared" si="123"/>
        <v>107.1216</v>
      </c>
      <c r="AL83" s="75">
        <f t="shared" si="124"/>
        <v>107.1216</v>
      </c>
      <c r="AM83" s="75">
        <f t="shared" si="125"/>
        <v>107.1216</v>
      </c>
      <c r="AN83" s="75">
        <f t="shared" si="126"/>
        <v>107.1216</v>
      </c>
      <c r="AO83" s="75">
        <f t="shared" si="127"/>
        <v>107.1216</v>
      </c>
      <c r="AP83" s="75">
        <f t="shared" si="128"/>
        <v>107.1216</v>
      </c>
      <c r="AQ83" s="75">
        <f t="shared" si="129"/>
        <v>107.1216</v>
      </c>
      <c r="AR83" s="75">
        <f t="shared" si="130"/>
        <v>107.1216</v>
      </c>
      <c r="AS83" s="75">
        <f t="shared" si="131"/>
        <v>107.1216</v>
      </c>
      <c r="AT83" s="75">
        <f t="shared" si="132"/>
        <v>107.1216</v>
      </c>
      <c r="AU83" s="75">
        <f t="shared" si="133"/>
        <v>107.1216</v>
      </c>
      <c r="AV83" s="75">
        <f t="shared" si="134"/>
        <v>107.1216</v>
      </c>
      <c r="AW83" s="75">
        <f t="shared" si="135"/>
        <v>107.1216</v>
      </c>
      <c r="AX83" s="75">
        <f t="shared" si="136"/>
        <v>107.1216</v>
      </c>
      <c r="AY83" s="75">
        <f t="shared" si="137"/>
        <v>107.1216</v>
      </c>
      <c r="AZ83" s="75">
        <f t="shared" si="138"/>
        <v>107.1216</v>
      </c>
    </row>
    <row r="84" spans="1:52" x14ac:dyDescent="0.25">
      <c r="A84" s="1">
        <v>200</v>
      </c>
      <c r="B84" s="80">
        <f>'120 mm Motore Zip'!$E$47*A84*2/100+'120 mm Motore Zip'!$E$48*A84*2/100+'120 mm Motore Zip'!$E$49*A84*2/100+'120 mm Motore Zip'!$E$50*A84*2/100+'120 mm Motore Zip'!$E$51+'120 mm Motore Zip'!$H$52+'120 mm Motore Zip'!$E$53</f>
        <v>111.816</v>
      </c>
      <c r="C84" s="75">
        <f t="shared" si="139"/>
        <v>111.816</v>
      </c>
      <c r="D84" s="75">
        <f t="shared" si="139"/>
        <v>111.816</v>
      </c>
      <c r="E84" s="75">
        <f t="shared" si="139"/>
        <v>111.816</v>
      </c>
      <c r="F84" s="75">
        <f t="shared" si="139"/>
        <v>111.816</v>
      </c>
      <c r="G84" s="75">
        <f t="shared" si="139"/>
        <v>111.816</v>
      </c>
      <c r="H84" s="75">
        <f t="shared" si="139"/>
        <v>111.816</v>
      </c>
      <c r="I84" s="75">
        <f t="shared" si="139"/>
        <v>111.816</v>
      </c>
      <c r="J84" s="75">
        <f t="shared" si="139"/>
        <v>111.816</v>
      </c>
      <c r="K84" s="75">
        <f t="shared" si="139"/>
        <v>111.816</v>
      </c>
      <c r="L84" s="75">
        <f t="shared" si="139"/>
        <v>111.816</v>
      </c>
      <c r="M84" s="75">
        <f t="shared" si="139"/>
        <v>111.816</v>
      </c>
      <c r="N84" s="75">
        <f t="shared" si="139"/>
        <v>111.816</v>
      </c>
      <c r="O84" s="75">
        <f t="shared" si="139"/>
        <v>111.816</v>
      </c>
      <c r="P84" s="75">
        <f t="shared" si="139"/>
        <v>111.816</v>
      </c>
      <c r="Q84" s="75">
        <f t="shared" si="139"/>
        <v>111.816</v>
      </c>
      <c r="R84" s="75">
        <f t="shared" si="139"/>
        <v>111.816</v>
      </c>
      <c r="S84" s="75">
        <f t="shared" si="108"/>
        <v>111.816</v>
      </c>
      <c r="T84" s="75">
        <f t="shared" si="108"/>
        <v>111.816</v>
      </c>
      <c r="U84" s="75">
        <f t="shared" si="108"/>
        <v>111.816</v>
      </c>
      <c r="V84" s="75">
        <f t="shared" si="108"/>
        <v>111.816</v>
      </c>
      <c r="W84" s="75">
        <f t="shared" si="109"/>
        <v>111.816</v>
      </c>
      <c r="X84" s="75">
        <f t="shared" si="110"/>
        <v>111.816</v>
      </c>
      <c r="Y84" s="75">
        <f t="shared" si="111"/>
        <v>111.816</v>
      </c>
      <c r="Z84" s="75">
        <f t="shared" si="112"/>
        <v>111.816</v>
      </c>
      <c r="AA84" s="75">
        <f t="shared" si="113"/>
        <v>111.816</v>
      </c>
      <c r="AB84" s="75">
        <f t="shared" si="114"/>
        <v>111.816</v>
      </c>
      <c r="AC84" s="75">
        <f t="shared" si="115"/>
        <v>111.816</v>
      </c>
      <c r="AD84" s="75">
        <f t="shared" si="116"/>
        <v>111.816</v>
      </c>
      <c r="AE84" s="75">
        <f t="shared" si="117"/>
        <v>111.816</v>
      </c>
      <c r="AF84" s="75">
        <f t="shared" si="118"/>
        <v>111.816</v>
      </c>
      <c r="AG84" s="75">
        <f t="shared" si="119"/>
        <v>111.816</v>
      </c>
      <c r="AH84" s="75">
        <f t="shared" si="120"/>
        <v>111.816</v>
      </c>
      <c r="AI84" s="75">
        <f t="shared" si="121"/>
        <v>111.816</v>
      </c>
      <c r="AJ84" s="75">
        <f t="shared" si="122"/>
        <v>111.816</v>
      </c>
      <c r="AK84" s="75">
        <f t="shared" si="123"/>
        <v>111.816</v>
      </c>
      <c r="AL84" s="75">
        <f t="shared" si="124"/>
        <v>111.816</v>
      </c>
      <c r="AM84" s="75">
        <f t="shared" si="125"/>
        <v>111.816</v>
      </c>
      <c r="AN84" s="75">
        <f t="shared" si="126"/>
        <v>111.816</v>
      </c>
      <c r="AO84" s="75">
        <f t="shared" si="127"/>
        <v>111.816</v>
      </c>
      <c r="AP84" s="75">
        <f t="shared" si="128"/>
        <v>111.816</v>
      </c>
      <c r="AQ84" s="75">
        <f t="shared" si="129"/>
        <v>111.816</v>
      </c>
      <c r="AR84" s="75">
        <f t="shared" si="130"/>
        <v>111.816</v>
      </c>
      <c r="AS84" s="75">
        <f t="shared" si="131"/>
        <v>111.816</v>
      </c>
      <c r="AT84" s="75">
        <f t="shared" si="132"/>
        <v>111.816</v>
      </c>
      <c r="AU84" s="75">
        <f t="shared" si="133"/>
        <v>111.816</v>
      </c>
      <c r="AV84" s="75">
        <f t="shared" si="134"/>
        <v>111.816</v>
      </c>
      <c r="AW84" s="75">
        <f t="shared" si="135"/>
        <v>111.816</v>
      </c>
      <c r="AX84" s="75">
        <f t="shared" si="136"/>
        <v>111.816</v>
      </c>
      <c r="AY84" s="75">
        <f t="shared" si="137"/>
        <v>111.816</v>
      </c>
      <c r="AZ84" s="75">
        <f t="shared" si="138"/>
        <v>111.816</v>
      </c>
    </row>
    <row r="85" spans="1:52" x14ac:dyDescent="0.25">
      <c r="A85" s="1">
        <v>210</v>
      </c>
      <c r="B85" s="80">
        <f>'120 mm Motore Zip'!$E$47*A85*2/100+'120 mm Motore Zip'!$E$48*A85*2/100+'120 mm Motore Zip'!$E$49*A85*2/100+'120 mm Motore Zip'!$E$50*A85*2/100+'120 mm Motore Zip'!$E$51+'120 mm Motore Zip'!$H$52+'120 mm Motore Zip'!$E$53</f>
        <v>116.5104</v>
      </c>
      <c r="C85" s="75">
        <f t="shared" si="139"/>
        <v>116.5104</v>
      </c>
      <c r="D85" s="75">
        <f t="shared" si="139"/>
        <v>116.5104</v>
      </c>
      <c r="E85" s="75">
        <f t="shared" si="139"/>
        <v>116.5104</v>
      </c>
      <c r="F85" s="75">
        <f t="shared" si="139"/>
        <v>116.5104</v>
      </c>
      <c r="G85" s="75">
        <f t="shared" si="139"/>
        <v>116.5104</v>
      </c>
      <c r="H85" s="75">
        <f t="shared" si="139"/>
        <v>116.5104</v>
      </c>
      <c r="I85" s="75">
        <f t="shared" si="139"/>
        <v>116.5104</v>
      </c>
      <c r="J85" s="75">
        <f t="shared" si="139"/>
        <v>116.5104</v>
      </c>
      <c r="K85" s="75">
        <f t="shared" si="139"/>
        <v>116.5104</v>
      </c>
      <c r="L85" s="75">
        <f t="shared" si="139"/>
        <v>116.5104</v>
      </c>
      <c r="M85" s="75">
        <f t="shared" si="139"/>
        <v>116.5104</v>
      </c>
      <c r="N85" s="75">
        <f t="shared" si="139"/>
        <v>116.5104</v>
      </c>
      <c r="O85" s="75">
        <f t="shared" si="139"/>
        <v>116.5104</v>
      </c>
      <c r="P85" s="75">
        <f t="shared" si="139"/>
        <v>116.5104</v>
      </c>
      <c r="Q85" s="75">
        <f t="shared" si="139"/>
        <v>116.5104</v>
      </c>
      <c r="R85" s="75">
        <f t="shared" si="139"/>
        <v>116.5104</v>
      </c>
      <c r="S85" s="75">
        <f t="shared" si="108"/>
        <v>116.5104</v>
      </c>
      <c r="T85" s="75">
        <f t="shared" si="108"/>
        <v>116.5104</v>
      </c>
      <c r="U85" s="75">
        <f t="shared" si="108"/>
        <v>116.5104</v>
      </c>
      <c r="V85" s="75">
        <f t="shared" si="108"/>
        <v>116.5104</v>
      </c>
      <c r="W85" s="75">
        <f t="shared" si="109"/>
        <v>116.5104</v>
      </c>
      <c r="X85" s="75">
        <f t="shared" si="110"/>
        <v>116.5104</v>
      </c>
      <c r="Y85" s="75">
        <f t="shared" si="111"/>
        <v>116.5104</v>
      </c>
      <c r="Z85" s="75">
        <f t="shared" si="112"/>
        <v>116.5104</v>
      </c>
      <c r="AA85" s="75">
        <f t="shared" si="113"/>
        <v>116.5104</v>
      </c>
      <c r="AB85" s="75">
        <f t="shared" si="114"/>
        <v>116.5104</v>
      </c>
      <c r="AC85" s="75">
        <f t="shared" si="115"/>
        <v>116.5104</v>
      </c>
      <c r="AD85" s="75">
        <f t="shared" si="116"/>
        <v>116.5104</v>
      </c>
      <c r="AE85" s="75">
        <f t="shared" si="117"/>
        <v>116.5104</v>
      </c>
      <c r="AF85" s="75">
        <f t="shared" si="118"/>
        <v>116.5104</v>
      </c>
      <c r="AG85" s="75">
        <f t="shared" si="119"/>
        <v>116.5104</v>
      </c>
      <c r="AH85" s="75">
        <f t="shared" si="120"/>
        <v>116.5104</v>
      </c>
      <c r="AI85" s="75">
        <f t="shared" si="121"/>
        <v>116.5104</v>
      </c>
      <c r="AJ85" s="75">
        <f t="shared" si="122"/>
        <v>116.5104</v>
      </c>
      <c r="AK85" s="75">
        <f t="shared" si="123"/>
        <v>116.5104</v>
      </c>
      <c r="AL85" s="75">
        <f t="shared" si="124"/>
        <v>116.5104</v>
      </c>
      <c r="AM85" s="75">
        <f t="shared" si="125"/>
        <v>116.5104</v>
      </c>
      <c r="AN85" s="75">
        <f t="shared" si="126"/>
        <v>116.5104</v>
      </c>
      <c r="AO85" s="75">
        <f t="shared" si="127"/>
        <v>116.5104</v>
      </c>
      <c r="AP85" s="75">
        <f t="shared" si="128"/>
        <v>116.5104</v>
      </c>
      <c r="AQ85" s="75">
        <f t="shared" si="129"/>
        <v>116.5104</v>
      </c>
      <c r="AR85" s="75">
        <f t="shared" si="130"/>
        <v>116.5104</v>
      </c>
      <c r="AS85" s="75">
        <f t="shared" si="131"/>
        <v>116.5104</v>
      </c>
      <c r="AT85" s="75">
        <f t="shared" si="132"/>
        <v>116.5104</v>
      </c>
      <c r="AU85" s="75">
        <f t="shared" si="133"/>
        <v>116.5104</v>
      </c>
      <c r="AV85" s="75">
        <f t="shared" si="134"/>
        <v>116.5104</v>
      </c>
      <c r="AW85" s="75">
        <f t="shared" si="135"/>
        <v>116.5104</v>
      </c>
      <c r="AX85" s="75">
        <f t="shared" si="136"/>
        <v>116.5104</v>
      </c>
      <c r="AY85" s="75">
        <f t="shared" si="137"/>
        <v>116.5104</v>
      </c>
      <c r="AZ85" s="75">
        <f t="shared" si="138"/>
        <v>116.5104</v>
      </c>
    </row>
    <row r="86" spans="1:52" x14ac:dyDescent="0.25">
      <c r="A86" s="1">
        <v>220</v>
      </c>
      <c r="B86" s="80">
        <f>'120 mm Motore Zip'!$E$47*A86*2/100+'120 mm Motore Zip'!$E$48*A86*2/100+'120 mm Motore Zip'!$E$49*A86*2/100+'120 mm Motore Zip'!$E$50*A86*2/100+'120 mm Motore Zip'!$E$51+'120 mm Motore Zip'!$H$52+'120 mm Motore Zip'!$E$53</f>
        <v>121.20479999999999</v>
      </c>
      <c r="C86" s="75">
        <f t="shared" si="139"/>
        <v>121.20479999999999</v>
      </c>
      <c r="D86" s="75">
        <f t="shared" si="139"/>
        <v>121.20479999999999</v>
      </c>
      <c r="E86" s="75">
        <f t="shared" si="139"/>
        <v>121.20479999999999</v>
      </c>
      <c r="F86" s="75">
        <f t="shared" si="139"/>
        <v>121.20479999999999</v>
      </c>
      <c r="G86" s="75">
        <f t="shared" si="139"/>
        <v>121.20479999999999</v>
      </c>
      <c r="H86" s="75">
        <f t="shared" si="139"/>
        <v>121.20479999999999</v>
      </c>
      <c r="I86" s="75">
        <f t="shared" si="139"/>
        <v>121.20479999999999</v>
      </c>
      <c r="J86" s="75">
        <f t="shared" si="139"/>
        <v>121.20479999999999</v>
      </c>
      <c r="K86" s="75">
        <f t="shared" si="139"/>
        <v>121.20479999999999</v>
      </c>
      <c r="L86" s="75">
        <f t="shared" si="139"/>
        <v>121.20479999999999</v>
      </c>
      <c r="M86" s="75">
        <f t="shared" si="139"/>
        <v>121.20479999999999</v>
      </c>
      <c r="N86" s="75">
        <f t="shared" si="139"/>
        <v>121.20479999999999</v>
      </c>
      <c r="O86" s="75">
        <f t="shared" si="139"/>
        <v>121.20479999999999</v>
      </c>
      <c r="P86" s="75">
        <f t="shared" si="139"/>
        <v>121.20479999999999</v>
      </c>
      <c r="Q86" s="75">
        <f t="shared" si="139"/>
        <v>121.20479999999999</v>
      </c>
      <c r="R86" s="75">
        <f t="shared" si="139"/>
        <v>121.20479999999999</v>
      </c>
      <c r="S86" s="75">
        <f t="shared" si="108"/>
        <v>121.20479999999999</v>
      </c>
      <c r="T86" s="75">
        <f t="shared" si="108"/>
        <v>121.20479999999999</v>
      </c>
      <c r="U86" s="75">
        <f t="shared" si="108"/>
        <v>121.20479999999999</v>
      </c>
      <c r="V86" s="75">
        <f t="shared" si="108"/>
        <v>121.20479999999999</v>
      </c>
      <c r="W86" s="75">
        <f t="shared" si="109"/>
        <v>121.20479999999999</v>
      </c>
      <c r="X86" s="75">
        <f t="shared" si="110"/>
        <v>121.20479999999999</v>
      </c>
      <c r="Y86" s="75">
        <f t="shared" si="111"/>
        <v>121.20479999999999</v>
      </c>
      <c r="Z86" s="75">
        <f t="shared" si="112"/>
        <v>121.20479999999999</v>
      </c>
      <c r="AA86" s="75">
        <f t="shared" si="113"/>
        <v>121.20479999999999</v>
      </c>
      <c r="AB86" s="75">
        <f t="shared" si="114"/>
        <v>121.20479999999999</v>
      </c>
      <c r="AC86" s="75">
        <f t="shared" si="115"/>
        <v>121.20479999999999</v>
      </c>
      <c r="AD86" s="75">
        <f t="shared" si="116"/>
        <v>121.20479999999999</v>
      </c>
      <c r="AE86" s="75">
        <f t="shared" si="117"/>
        <v>121.20479999999999</v>
      </c>
      <c r="AF86" s="75">
        <f t="shared" si="118"/>
        <v>121.20479999999999</v>
      </c>
      <c r="AG86" s="75">
        <f t="shared" si="119"/>
        <v>121.20479999999999</v>
      </c>
      <c r="AH86" s="75">
        <f t="shared" si="120"/>
        <v>121.20479999999999</v>
      </c>
      <c r="AI86" s="75">
        <f t="shared" si="121"/>
        <v>121.20479999999999</v>
      </c>
      <c r="AJ86" s="75">
        <f t="shared" si="122"/>
        <v>121.20479999999999</v>
      </c>
      <c r="AK86" s="75">
        <f t="shared" si="123"/>
        <v>121.20479999999999</v>
      </c>
      <c r="AL86" s="75">
        <f t="shared" si="124"/>
        <v>121.20479999999999</v>
      </c>
      <c r="AM86" s="75">
        <f t="shared" si="125"/>
        <v>121.20479999999999</v>
      </c>
      <c r="AN86" s="75">
        <f t="shared" si="126"/>
        <v>121.20479999999999</v>
      </c>
      <c r="AO86" s="75">
        <f t="shared" si="127"/>
        <v>121.20479999999999</v>
      </c>
      <c r="AP86" s="75">
        <f t="shared" si="128"/>
        <v>121.20479999999999</v>
      </c>
      <c r="AQ86" s="75">
        <f t="shared" si="129"/>
        <v>121.20479999999999</v>
      </c>
      <c r="AR86" s="75">
        <f t="shared" si="130"/>
        <v>121.20479999999999</v>
      </c>
      <c r="AS86" s="75">
        <f t="shared" si="131"/>
        <v>121.20479999999999</v>
      </c>
      <c r="AT86" s="75">
        <f t="shared" si="132"/>
        <v>121.20479999999999</v>
      </c>
      <c r="AU86" s="75">
        <f t="shared" si="133"/>
        <v>121.20479999999999</v>
      </c>
      <c r="AV86" s="75">
        <f t="shared" si="134"/>
        <v>121.20479999999999</v>
      </c>
      <c r="AW86" s="75">
        <f t="shared" si="135"/>
        <v>121.20479999999999</v>
      </c>
      <c r="AX86" s="75">
        <f t="shared" si="136"/>
        <v>121.20479999999999</v>
      </c>
      <c r="AY86" s="75">
        <f t="shared" si="137"/>
        <v>121.20479999999999</v>
      </c>
      <c r="AZ86" s="75">
        <f t="shared" si="138"/>
        <v>121.20479999999999</v>
      </c>
    </row>
    <row r="87" spans="1:52" x14ac:dyDescent="0.25">
      <c r="A87" s="1">
        <v>230</v>
      </c>
      <c r="B87" s="80">
        <f>'120 mm Motore Zip'!$E$47*A87*2/100+'120 mm Motore Zip'!$E$48*A87*2/100+'120 mm Motore Zip'!$E$49*A87*2/100+'120 mm Motore Zip'!$E$50*A87*2/100+'120 mm Motore Zip'!$E$51+'120 mm Motore Zip'!$H$52+'120 mm Motore Zip'!$E$53</f>
        <v>125.89919999999999</v>
      </c>
      <c r="C87" s="75">
        <f t="shared" si="139"/>
        <v>125.89919999999999</v>
      </c>
      <c r="D87" s="75">
        <f t="shared" si="139"/>
        <v>125.89919999999999</v>
      </c>
      <c r="E87" s="75">
        <f t="shared" si="139"/>
        <v>125.89919999999999</v>
      </c>
      <c r="F87" s="75">
        <f t="shared" si="139"/>
        <v>125.89919999999999</v>
      </c>
      <c r="G87" s="75">
        <f t="shared" si="139"/>
        <v>125.89919999999999</v>
      </c>
      <c r="H87" s="75">
        <f t="shared" si="139"/>
        <v>125.89919999999999</v>
      </c>
      <c r="I87" s="75">
        <f t="shared" si="139"/>
        <v>125.89919999999999</v>
      </c>
      <c r="J87" s="75">
        <f t="shared" si="139"/>
        <v>125.89919999999999</v>
      </c>
      <c r="K87" s="75">
        <f t="shared" si="139"/>
        <v>125.89919999999999</v>
      </c>
      <c r="L87" s="75">
        <f t="shared" si="139"/>
        <v>125.89919999999999</v>
      </c>
      <c r="M87" s="75">
        <f t="shared" si="139"/>
        <v>125.89919999999999</v>
      </c>
      <c r="N87" s="75">
        <f t="shared" si="139"/>
        <v>125.89919999999999</v>
      </c>
      <c r="O87" s="75">
        <f t="shared" si="139"/>
        <v>125.89919999999999</v>
      </c>
      <c r="P87" s="75">
        <f t="shared" si="139"/>
        <v>125.89919999999999</v>
      </c>
      <c r="Q87" s="75">
        <f t="shared" si="139"/>
        <v>125.89919999999999</v>
      </c>
      <c r="R87" s="75">
        <f t="shared" si="139"/>
        <v>125.89919999999999</v>
      </c>
      <c r="S87" s="75">
        <f t="shared" si="108"/>
        <v>125.89919999999999</v>
      </c>
      <c r="T87" s="75">
        <f t="shared" si="108"/>
        <v>125.89919999999999</v>
      </c>
      <c r="U87" s="75">
        <f t="shared" si="108"/>
        <v>125.89919999999999</v>
      </c>
      <c r="V87" s="75">
        <f t="shared" si="108"/>
        <v>125.89919999999999</v>
      </c>
      <c r="W87" s="75">
        <f t="shared" si="109"/>
        <v>125.89919999999999</v>
      </c>
      <c r="X87" s="75">
        <f t="shared" si="110"/>
        <v>125.89919999999999</v>
      </c>
      <c r="Y87" s="75">
        <f t="shared" si="111"/>
        <v>125.89919999999999</v>
      </c>
      <c r="Z87" s="75">
        <f t="shared" si="112"/>
        <v>125.89919999999999</v>
      </c>
      <c r="AA87" s="75">
        <f t="shared" si="113"/>
        <v>125.89919999999999</v>
      </c>
      <c r="AB87" s="75">
        <f t="shared" si="114"/>
        <v>125.89919999999999</v>
      </c>
      <c r="AC87" s="75">
        <f t="shared" si="115"/>
        <v>125.89919999999999</v>
      </c>
      <c r="AD87" s="75">
        <f t="shared" si="116"/>
        <v>125.89919999999999</v>
      </c>
      <c r="AE87" s="75">
        <f t="shared" si="117"/>
        <v>125.89919999999999</v>
      </c>
      <c r="AF87" s="75">
        <f t="shared" si="118"/>
        <v>125.89919999999999</v>
      </c>
      <c r="AG87" s="75">
        <f t="shared" si="119"/>
        <v>125.89919999999999</v>
      </c>
      <c r="AH87" s="75">
        <f t="shared" si="120"/>
        <v>125.89919999999999</v>
      </c>
      <c r="AI87" s="75">
        <f t="shared" si="121"/>
        <v>125.89919999999999</v>
      </c>
      <c r="AJ87" s="75">
        <f t="shared" si="122"/>
        <v>125.89919999999999</v>
      </c>
      <c r="AK87" s="75">
        <f t="shared" si="123"/>
        <v>125.89919999999999</v>
      </c>
      <c r="AL87" s="75">
        <f t="shared" si="124"/>
        <v>125.89919999999999</v>
      </c>
      <c r="AM87" s="75">
        <f t="shared" si="125"/>
        <v>125.89919999999999</v>
      </c>
      <c r="AN87" s="75">
        <f t="shared" si="126"/>
        <v>125.89919999999999</v>
      </c>
      <c r="AO87" s="75">
        <f t="shared" si="127"/>
        <v>125.89919999999999</v>
      </c>
      <c r="AP87" s="75">
        <f t="shared" si="128"/>
        <v>125.89919999999999</v>
      </c>
      <c r="AQ87" s="75">
        <f t="shared" si="129"/>
        <v>125.89919999999999</v>
      </c>
      <c r="AR87" s="75">
        <f t="shared" si="130"/>
        <v>125.89919999999999</v>
      </c>
      <c r="AS87" s="75">
        <f t="shared" si="131"/>
        <v>125.89919999999999</v>
      </c>
      <c r="AT87" s="75">
        <f t="shared" si="132"/>
        <v>125.89919999999999</v>
      </c>
      <c r="AU87" s="75">
        <f t="shared" si="133"/>
        <v>125.89919999999999</v>
      </c>
      <c r="AV87" s="75">
        <f t="shared" si="134"/>
        <v>125.89919999999999</v>
      </c>
      <c r="AW87" s="75">
        <f t="shared" si="135"/>
        <v>125.89919999999999</v>
      </c>
      <c r="AX87" s="75">
        <f t="shared" si="136"/>
        <v>125.89919999999999</v>
      </c>
      <c r="AY87" s="75">
        <f t="shared" si="137"/>
        <v>125.89919999999999</v>
      </c>
      <c r="AZ87" s="75">
        <f t="shared" si="138"/>
        <v>125.89919999999999</v>
      </c>
    </row>
    <row r="88" spans="1:52" x14ac:dyDescent="0.25">
      <c r="A88" s="1">
        <v>240</v>
      </c>
      <c r="B88" s="80">
        <f>'120 mm Motore Zip'!$E$47*A88*2/100+'120 mm Motore Zip'!$E$48*A88*2/100+'120 mm Motore Zip'!$E$49*A88*2/100+'120 mm Motore Zip'!$E$50*A88*2/100+'120 mm Motore Zip'!$E$51+'120 mm Motore Zip'!$H$52+'120 mm Motore Zip'!$E$53</f>
        <v>130.59359999999998</v>
      </c>
      <c r="C88" s="75">
        <f t="shared" si="139"/>
        <v>130.59359999999998</v>
      </c>
      <c r="D88" s="75">
        <f t="shared" si="139"/>
        <v>130.59359999999998</v>
      </c>
      <c r="E88" s="75">
        <f t="shared" si="139"/>
        <v>130.59359999999998</v>
      </c>
      <c r="F88" s="75">
        <f t="shared" si="139"/>
        <v>130.59359999999998</v>
      </c>
      <c r="G88" s="75">
        <f t="shared" si="139"/>
        <v>130.59359999999998</v>
      </c>
      <c r="H88" s="75">
        <f t="shared" si="139"/>
        <v>130.59359999999998</v>
      </c>
      <c r="I88" s="75">
        <f t="shared" si="139"/>
        <v>130.59359999999998</v>
      </c>
      <c r="J88" s="75">
        <f t="shared" si="139"/>
        <v>130.59359999999998</v>
      </c>
      <c r="K88" s="75">
        <f t="shared" si="139"/>
        <v>130.59359999999998</v>
      </c>
      <c r="L88" s="75">
        <f t="shared" si="139"/>
        <v>130.59359999999998</v>
      </c>
      <c r="M88" s="75">
        <f t="shared" si="139"/>
        <v>130.59359999999998</v>
      </c>
      <c r="N88" s="75">
        <f t="shared" si="139"/>
        <v>130.59359999999998</v>
      </c>
      <c r="O88" s="75">
        <f t="shared" si="139"/>
        <v>130.59359999999998</v>
      </c>
      <c r="P88" s="75">
        <f t="shared" si="139"/>
        <v>130.59359999999998</v>
      </c>
      <c r="Q88" s="75">
        <f t="shared" si="139"/>
        <v>130.59359999999998</v>
      </c>
      <c r="R88" s="75">
        <f t="shared" si="139"/>
        <v>130.59359999999998</v>
      </c>
      <c r="S88" s="75">
        <f t="shared" si="108"/>
        <v>130.59359999999998</v>
      </c>
      <c r="T88" s="75">
        <f t="shared" si="108"/>
        <v>130.59359999999998</v>
      </c>
      <c r="U88" s="75">
        <f t="shared" si="108"/>
        <v>130.59359999999998</v>
      </c>
      <c r="V88" s="75">
        <f t="shared" si="108"/>
        <v>130.59359999999998</v>
      </c>
      <c r="W88" s="75">
        <f t="shared" si="109"/>
        <v>130.59359999999998</v>
      </c>
      <c r="X88" s="75">
        <f t="shared" si="110"/>
        <v>130.59359999999998</v>
      </c>
      <c r="Y88" s="75">
        <f t="shared" si="111"/>
        <v>130.59359999999998</v>
      </c>
      <c r="Z88" s="75">
        <f t="shared" si="112"/>
        <v>130.59359999999998</v>
      </c>
      <c r="AA88" s="75">
        <f t="shared" si="113"/>
        <v>130.59359999999998</v>
      </c>
      <c r="AB88" s="75">
        <f t="shared" si="114"/>
        <v>130.59359999999998</v>
      </c>
      <c r="AC88" s="75">
        <f t="shared" si="115"/>
        <v>130.59359999999998</v>
      </c>
      <c r="AD88" s="75">
        <f t="shared" si="116"/>
        <v>130.59359999999998</v>
      </c>
      <c r="AE88" s="75">
        <f t="shared" si="117"/>
        <v>130.59359999999998</v>
      </c>
      <c r="AF88" s="75">
        <f t="shared" si="118"/>
        <v>130.59359999999998</v>
      </c>
      <c r="AG88" s="75">
        <f t="shared" si="119"/>
        <v>130.59359999999998</v>
      </c>
      <c r="AH88" s="75">
        <f t="shared" si="120"/>
        <v>130.59359999999998</v>
      </c>
      <c r="AI88" s="75">
        <f t="shared" si="121"/>
        <v>130.59359999999998</v>
      </c>
      <c r="AJ88" s="75">
        <f t="shared" si="122"/>
        <v>130.59359999999998</v>
      </c>
      <c r="AK88" s="75">
        <f t="shared" si="123"/>
        <v>130.59359999999998</v>
      </c>
      <c r="AL88" s="75">
        <f t="shared" si="124"/>
        <v>130.59359999999998</v>
      </c>
      <c r="AM88" s="75">
        <f t="shared" si="125"/>
        <v>130.59359999999998</v>
      </c>
      <c r="AN88" s="75">
        <f t="shared" si="126"/>
        <v>130.59359999999998</v>
      </c>
      <c r="AO88" s="75">
        <f t="shared" si="127"/>
        <v>130.59359999999998</v>
      </c>
      <c r="AP88" s="75">
        <f t="shared" si="128"/>
        <v>130.59359999999998</v>
      </c>
      <c r="AQ88" s="75">
        <f t="shared" si="129"/>
        <v>130.59359999999998</v>
      </c>
      <c r="AR88" s="75">
        <f t="shared" si="130"/>
        <v>130.59359999999998</v>
      </c>
      <c r="AS88" s="75">
        <f t="shared" si="131"/>
        <v>130.59359999999998</v>
      </c>
      <c r="AT88" s="75">
        <f t="shared" si="132"/>
        <v>130.59359999999998</v>
      </c>
      <c r="AU88" s="75">
        <f t="shared" si="133"/>
        <v>130.59359999999998</v>
      </c>
      <c r="AV88" s="75">
        <f t="shared" si="134"/>
        <v>130.59359999999998</v>
      </c>
      <c r="AW88" s="75">
        <f t="shared" si="135"/>
        <v>130.59359999999998</v>
      </c>
      <c r="AX88" s="75">
        <f t="shared" si="136"/>
        <v>130.59359999999998</v>
      </c>
      <c r="AY88" s="75">
        <f t="shared" si="137"/>
        <v>130.59359999999998</v>
      </c>
      <c r="AZ88" s="75">
        <f t="shared" si="138"/>
        <v>130.59359999999998</v>
      </c>
    </row>
    <row r="89" spans="1:52" x14ac:dyDescent="0.25">
      <c r="A89" s="1">
        <v>250</v>
      </c>
      <c r="B89" s="80">
        <f>'120 mm Motore Zip'!$E$47*A89*2/100+'120 mm Motore Zip'!$E$48*A89*2/100+'120 mm Motore Zip'!$E$49*A89*2/100+'120 mm Motore Zip'!$E$50*A89*2/100+'120 mm Motore Zip'!$E$51+'120 mm Motore Zip'!$H$52+'120 mm Motore Zip'!$E$53</f>
        <v>135.28799999999998</v>
      </c>
      <c r="C89" s="75">
        <f t="shared" si="139"/>
        <v>135.28799999999998</v>
      </c>
      <c r="D89" s="75">
        <f t="shared" si="139"/>
        <v>135.28799999999998</v>
      </c>
      <c r="E89" s="75">
        <f t="shared" si="139"/>
        <v>135.28799999999998</v>
      </c>
      <c r="F89" s="75">
        <f t="shared" si="139"/>
        <v>135.28799999999998</v>
      </c>
      <c r="G89" s="75">
        <f t="shared" si="139"/>
        <v>135.28799999999998</v>
      </c>
      <c r="H89" s="75">
        <f t="shared" si="139"/>
        <v>135.28799999999998</v>
      </c>
      <c r="I89" s="75">
        <f t="shared" si="139"/>
        <v>135.28799999999998</v>
      </c>
      <c r="J89" s="75">
        <f t="shared" si="139"/>
        <v>135.28799999999998</v>
      </c>
      <c r="K89" s="75">
        <f t="shared" si="139"/>
        <v>135.28799999999998</v>
      </c>
      <c r="L89" s="75">
        <f t="shared" si="139"/>
        <v>135.28799999999998</v>
      </c>
      <c r="M89" s="75">
        <f t="shared" si="139"/>
        <v>135.28799999999998</v>
      </c>
      <c r="N89" s="75">
        <f t="shared" si="139"/>
        <v>135.28799999999998</v>
      </c>
      <c r="O89" s="75">
        <f t="shared" si="139"/>
        <v>135.28799999999998</v>
      </c>
      <c r="P89" s="75">
        <f t="shared" si="139"/>
        <v>135.28799999999998</v>
      </c>
      <c r="Q89" s="75">
        <f t="shared" si="139"/>
        <v>135.28799999999998</v>
      </c>
      <c r="R89" s="75">
        <f t="shared" si="139"/>
        <v>135.28799999999998</v>
      </c>
      <c r="S89" s="75">
        <f t="shared" si="108"/>
        <v>135.28799999999998</v>
      </c>
      <c r="T89" s="75">
        <f t="shared" si="108"/>
        <v>135.28799999999998</v>
      </c>
      <c r="U89" s="75">
        <f t="shared" si="108"/>
        <v>135.28799999999998</v>
      </c>
      <c r="V89" s="75">
        <f t="shared" si="108"/>
        <v>135.28799999999998</v>
      </c>
      <c r="W89" s="75">
        <f t="shared" si="109"/>
        <v>135.28799999999998</v>
      </c>
      <c r="X89" s="75">
        <f t="shared" si="110"/>
        <v>135.28799999999998</v>
      </c>
      <c r="Y89" s="75">
        <f t="shared" si="111"/>
        <v>135.28799999999998</v>
      </c>
      <c r="Z89" s="75">
        <f t="shared" si="112"/>
        <v>135.28799999999998</v>
      </c>
      <c r="AA89" s="75">
        <f t="shared" si="113"/>
        <v>135.28799999999998</v>
      </c>
      <c r="AB89" s="75">
        <f t="shared" si="114"/>
        <v>135.28799999999998</v>
      </c>
      <c r="AC89" s="75">
        <f t="shared" si="115"/>
        <v>135.28799999999998</v>
      </c>
      <c r="AD89" s="75">
        <f t="shared" si="116"/>
        <v>135.28799999999998</v>
      </c>
      <c r="AE89" s="75">
        <f t="shared" si="117"/>
        <v>135.28799999999998</v>
      </c>
      <c r="AF89" s="75">
        <f t="shared" si="118"/>
        <v>135.28799999999998</v>
      </c>
      <c r="AG89" s="75">
        <f t="shared" si="119"/>
        <v>135.28799999999998</v>
      </c>
      <c r="AH89" s="75">
        <f t="shared" si="120"/>
        <v>135.28799999999998</v>
      </c>
      <c r="AI89" s="75">
        <f t="shared" si="121"/>
        <v>135.28799999999998</v>
      </c>
      <c r="AJ89" s="75">
        <f t="shared" si="122"/>
        <v>135.28799999999998</v>
      </c>
      <c r="AK89" s="75">
        <f t="shared" si="123"/>
        <v>135.28799999999998</v>
      </c>
      <c r="AL89" s="75">
        <f t="shared" si="124"/>
        <v>135.28799999999998</v>
      </c>
      <c r="AM89" s="75">
        <f t="shared" si="125"/>
        <v>135.28799999999998</v>
      </c>
      <c r="AN89" s="75">
        <f t="shared" si="126"/>
        <v>135.28799999999998</v>
      </c>
      <c r="AO89" s="75">
        <f t="shared" si="127"/>
        <v>135.28799999999998</v>
      </c>
      <c r="AP89" s="75">
        <f t="shared" si="128"/>
        <v>135.28799999999998</v>
      </c>
      <c r="AQ89" s="75">
        <f t="shared" si="129"/>
        <v>135.28799999999998</v>
      </c>
      <c r="AR89" s="75">
        <f t="shared" si="130"/>
        <v>135.28799999999998</v>
      </c>
      <c r="AS89" s="75">
        <f t="shared" si="131"/>
        <v>135.28799999999998</v>
      </c>
      <c r="AT89" s="75">
        <f t="shared" si="132"/>
        <v>135.28799999999998</v>
      </c>
      <c r="AU89" s="75">
        <f t="shared" si="133"/>
        <v>135.28799999999998</v>
      </c>
      <c r="AV89" s="75">
        <f t="shared" si="134"/>
        <v>135.28799999999998</v>
      </c>
      <c r="AW89" s="75">
        <f t="shared" si="135"/>
        <v>135.28799999999998</v>
      </c>
      <c r="AX89" s="75">
        <f t="shared" si="136"/>
        <v>135.28799999999998</v>
      </c>
      <c r="AY89" s="75">
        <f t="shared" si="137"/>
        <v>135.28799999999998</v>
      </c>
      <c r="AZ89" s="75">
        <f t="shared" si="138"/>
        <v>135.28799999999998</v>
      </c>
    </row>
    <row r="90" spans="1:52" x14ac:dyDescent="0.25">
      <c r="A90" s="1">
        <v>260</v>
      </c>
      <c r="B90" s="80">
        <f>'120 mm Motore Zip'!$E$47*A90*2/100+'120 mm Motore Zip'!$E$48*A90*2/100+'120 mm Motore Zip'!$E$49*A90*2/100+'120 mm Motore Zip'!$E$50*A90*2/100+'120 mm Motore Zip'!$E$51+'120 mm Motore Zip'!$H$52+'120 mm Motore Zip'!$E$53</f>
        <v>139.98239999999998</v>
      </c>
      <c r="C90" s="75">
        <f t="shared" si="139"/>
        <v>139.98239999999998</v>
      </c>
      <c r="D90" s="75">
        <f t="shared" si="139"/>
        <v>139.98239999999998</v>
      </c>
      <c r="E90" s="75">
        <f t="shared" si="139"/>
        <v>139.98239999999998</v>
      </c>
      <c r="F90" s="75">
        <f t="shared" si="139"/>
        <v>139.98239999999998</v>
      </c>
      <c r="G90" s="75">
        <f t="shared" si="139"/>
        <v>139.98239999999998</v>
      </c>
      <c r="H90" s="75">
        <f t="shared" si="139"/>
        <v>139.98239999999998</v>
      </c>
      <c r="I90" s="75">
        <f t="shared" si="139"/>
        <v>139.98239999999998</v>
      </c>
      <c r="J90" s="75">
        <f t="shared" si="139"/>
        <v>139.98239999999998</v>
      </c>
      <c r="K90" s="75">
        <f t="shared" si="139"/>
        <v>139.98239999999998</v>
      </c>
      <c r="L90" s="75">
        <f t="shared" si="139"/>
        <v>139.98239999999998</v>
      </c>
      <c r="M90" s="75">
        <f t="shared" si="139"/>
        <v>139.98239999999998</v>
      </c>
      <c r="N90" s="75">
        <f t="shared" si="139"/>
        <v>139.98239999999998</v>
      </c>
      <c r="O90" s="75">
        <f t="shared" si="139"/>
        <v>139.98239999999998</v>
      </c>
      <c r="P90" s="75">
        <f t="shared" si="139"/>
        <v>139.98239999999998</v>
      </c>
      <c r="Q90" s="75">
        <f t="shared" si="139"/>
        <v>139.98239999999998</v>
      </c>
      <c r="R90" s="75">
        <f t="shared" ref="R90:V94" si="140">Q90</f>
        <v>139.98239999999998</v>
      </c>
      <c r="S90" s="75">
        <f t="shared" si="140"/>
        <v>139.98239999999998</v>
      </c>
      <c r="T90" s="75">
        <f t="shared" si="140"/>
        <v>139.98239999999998</v>
      </c>
      <c r="U90" s="75">
        <f t="shared" si="140"/>
        <v>139.98239999999998</v>
      </c>
      <c r="V90" s="75">
        <f t="shared" si="140"/>
        <v>139.98239999999998</v>
      </c>
      <c r="W90" s="75">
        <f t="shared" si="109"/>
        <v>139.98239999999998</v>
      </c>
      <c r="X90" s="75">
        <f t="shared" si="110"/>
        <v>139.98239999999998</v>
      </c>
      <c r="Y90" s="75">
        <f t="shared" si="111"/>
        <v>139.98239999999998</v>
      </c>
      <c r="Z90" s="75">
        <f t="shared" si="112"/>
        <v>139.98239999999998</v>
      </c>
      <c r="AA90" s="75">
        <f t="shared" si="113"/>
        <v>139.98239999999998</v>
      </c>
      <c r="AB90" s="75">
        <f t="shared" si="114"/>
        <v>139.98239999999998</v>
      </c>
      <c r="AC90" s="75">
        <f t="shared" si="115"/>
        <v>139.98239999999998</v>
      </c>
      <c r="AD90" s="75">
        <f t="shared" si="116"/>
        <v>139.98239999999998</v>
      </c>
      <c r="AE90" s="75">
        <f t="shared" si="117"/>
        <v>139.98239999999998</v>
      </c>
      <c r="AF90" s="75">
        <f t="shared" si="118"/>
        <v>139.98239999999998</v>
      </c>
      <c r="AG90" s="75">
        <f t="shared" si="119"/>
        <v>139.98239999999998</v>
      </c>
      <c r="AH90" s="75">
        <f t="shared" si="120"/>
        <v>139.98239999999998</v>
      </c>
      <c r="AI90" s="75">
        <f t="shared" si="121"/>
        <v>139.98239999999998</v>
      </c>
      <c r="AJ90" s="75">
        <f t="shared" si="122"/>
        <v>139.98239999999998</v>
      </c>
      <c r="AK90" s="75">
        <f t="shared" si="123"/>
        <v>139.98239999999998</v>
      </c>
      <c r="AL90" s="75">
        <f t="shared" si="124"/>
        <v>139.98239999999998</v>
      </c>
      <c r="AM90" s="75">
        <f t="shared" si="125"/>
        <v>139.98239999999998</v>
      </c>
      <c r="AN90" s="75">
        <f t="shared" si="126"/>
        <v>139.98239999999998</v>
      </c>
      <c r="AO90" s="75">
        <f t="shared" si="127"/>
        <v>139.98239999999998</v>
      </c>
      <c r="AP90" s="75">
        <f t="shared" si="128"/>
        <v>139.98239999999998</v>
      </c>
      <c r="AQ90" s="75">
        <f t="shared" si="129"/>
        <v>139.98239999999998</v>
      </c>
      <c r="AR90" s="75">
        <f t="shared" si="130"/>
        <v>139.98239999999998</v>
      </c>
      <c r="AS90" s="75">
        <f t="shared" si="131"/>
        <v>139.98239999999998</v>
      </c>
      <c r="AT90" s="75">
        <f t="shared" si="132"/>
        <v>139.98239999999998</v>
      </c>
      <c r="AU90" s="75">
        <f t="shared" si="133"/>
        <v>139.98239999999998</v>
      </c>
      <c r="AV90" s="75">
        <f t="shared" si="134"/>
        <v>139.98239999999998</v>
      </c>
      <c r="AW90" s="75">
        <f t="shared" si="135"/>
        <v>139.98239999999998</v>
      </c>
      <c r="AX90" s="75">
        <f t="shared" si="136"/>
        <v>139.98239999999998</v>
      </c>
      <c r="AY90" s="75">
        <f t="shared" si="137"/>
        <v>139.98239999999998</v>
      </c>
      <c r="AZ90" s="75">
        <f t="shared" si="138"/>
        <v>139.98239999999998</v>
      </c>
    </row>
    <row r="91" spans="1:52" x14ac:dyDescent="0.25">
      <c r="A91" s="1">
        <v>270</v>
      </c>
      <c r="B91" s="80">
        <f>'120 mm Motore Zip'!$E$47*A91*2/100+'120 mm Motore Zip'!$E$48*A91*2/100+'120 mm Motore Zip'!$E$49*A91*2/100+'120 mm Motore Zip'!$E$50*A91*2/100+'120 mm Motore Zip'!$E$51+'120 mm Motore Zip'!$H$52+'120 mm Motore Zip'!$E$53</f>
        <v>144.67679999999999</v>
      </c>
      <c r="C91" s="75">
        <f t="shared" ref="C91:R94" si="141">B91</f>
        <v>144.67679999999999</v>
      </c>
      <c r="D91" s="75">
        <f t="shared" si="141"/>
        <v>144.67679999999999</v>
      </c>
      <c r="E91" s="75">
        <f t="shared" si="141"/>
        <v>144.67679999999999</v>
      </c>
      <c r="F91" s="75">
        <f t="shared" si="141"/>
        <v>144.67679999999999</v>
      </c>
      <c r="G91" s="75">
        <f t="shared" si="141"/>
        <v>144.67679999999999</v>
      </c>
      <c r="H91" s="75">
        <f t="shared" si="141"/>
        <v>144.67679999999999</v>
      </c>
      <c r="I91" s="75">
        <f t="shared" si="141"/>
        <v>144.67679999999999</v>
      </c>
      <c r="J91" s="75">
        <f t="shared" si="141"/>
        <v>144.67679999999999</v>
      </c>
      <c r="K91" s="75">
        <f t="shared" si="141"/>
        <v>144.67679999999999</v>
      </c>
      <c r="L91" s="75">
        <f t="shared" si="141"/>
        <v>144.67679999999999</v>
      </c>
      <c r="M91" s="75">
        <f t="shared" si="141"/>
        <v>144.67679999999999</v>
      </c>
      <c r="N91" s="75">
        <f t="shared" si="141"/>
        <v>144.67679999999999</v>
      </c>
      <c r="O91" s="75">
        <f t="shared" si="141"/>
        <v>144.67679999999999</v>
      </c>
      <c r="P91" s="75">
        <f t="shared" si="141"/>
        <v>144.67679999999999</v>
      </c>
      <c r="Q91" s="75">
        <f t="shared" si="141"/>
        <v>144.67679999999999</v>
      </c>
      <c r="R91" s="75">
        <f t="shared" si="141"/>
        <v>144.67679999999999</v>
      </c>
      <c r="S91" s="75">
        <f t="shared" si="140"/>
        <v>144.67679999999999</v>
      </c>
      <c r="T91" s="75">
        <f t="shared" si="140"/>
        <v>144.67679999999999</v>
      </c>
      <c r="U91" s="75">
        <f t="shared" si="140"/>
        <v>144.67679999999999</v>
      </c>
      <c r="V91" s="75">
        <f t="shared" si="140"/>
        <v>144.67679999999999</v>
      </c>
      <c r="W91" s="75">
        <f t="shared" si="109"/>
        <v>144.67679999999999</v>
      </c>
      <c r="X91" s="75">
        <f t="shared" si="110"/>
        <v>144.67679999999999</v>
      </c>
      <c r="Y91" s="75">
        <f t="shared" si="111"/>
        <v>144.67679999999999</v>
      </c>
      <c r="Z91" s="75">
        <f t="shared" si="112"/>
        <v>144.67679999999999</v>
      </c>
      <c r="AA91" s="75">
        <f t="shared" si="113"/>
        <v>144.67679999999999</v>
      </c>
      <c r="AB91" s="75">
        <f t="shared" si="114"/>
        <v>144.67679999999999</v>
      </c>
      <c r="AC91" s="75">
        <f t="shared" si="115"/>
        <v>144.67679999999999</v>
      </c>
      <c r="AD91" s="75">
        <f t="shared" si="116"/>
        <v>144.67679999999999</v>
      </c>
      <c r="AE91" s="75">
        <f t="shared" si="117"/>
        <v>144.67679999999999</v>
      </c>
      <c r="AF91" s="75">
        <f t="shared" si="118"/>
        <v>144.67679999999999</v>
      </c>
      <c r="AG91" s="75">
        <f t="shared" si="119"/>
        <v>144.67679999999999</v>
      </c>
      <c r="AH91" s="75">
        <f t="shared" si="120"/>
        <v>144.67679999999999</v>
      </c>
      <c r="AI91" s="75">
        <f t="shared" si="121"/>
        <v>144.67679999999999</v>
      </c>
      <c r="AJ91" s="75">
        <f t="shared" si="122"/>
        <v>144.67679999999999</v>
      </c>
      <c r="AK91" s="75">
        <f t="shared" si="123"/>
        <v>144.67679999999999</v>
      </c>
      <c r="AL91" s="75">
        <f t="shared" si="124"/>
        <v>144.67679999999999</v>
      </c>
      <c r="AM91" s="75">
        <f t="shared" si="125"/>
        <v>144.67679999999999</v>
      </c>
      <c r="AN91" s="75">
        <f t="shared" si="126"/>
        <v>144.67679999999999</v>
      </c>
      <c r="AO91" s="75">
        <f t="shared" si="127"/>
        <v>144.67679999999999</v>
      </c>
      <c r="AP91" s="75">
        <f t="shared" si="128"/>
        <v>144.67679999999999</v>
      </c>
      <c r="AQ91" s="75">
        <f t="shared" si="129"/>
        <v>144.67679999999999</v>
      </c>
      <c r="AR91" s="75">
        <f t="shared" si="130"/>
        <v>144.67679999999999</v>
      </c>
      <c r="AS91" s="75">
        <f t="shared" si="131"/>
        <v>144.67679999999999</v>
      </c>
      <c r="AT91" s="75">
        <f t="shared" si="132"/>
        <v>144.67679999999999</v>
      </c>
      <c r="AU91" s="75">
        <f t="shared" si="133"/>
        <v>144.67679999999999</v>
      </c>
      <c r="AV91" s="75">
        <f t="shared" si="134"/>
        <v>144.67679999999999</v>
      </c>
      <c r="AW91" s="75">
        <f t="shared" si="135"/>
        <v>144.67679999999999</v>
      </c>
      <c r="AX91" s="75">
        <f t="shared" si="136"/>
        <v>144.67679999999999</v>
      </c>
      <c r="AY91" s="75">
        <f t="shared" si="137"/>
        <v>144.67679999999999</v>
      </c>
      <c r="AZ91" s="75">
        <f t="shared" si="138"/>
        <v>144.67679999999999</v>
      </c>
    </row>
    <row r="92" spans="1:52" x14ac:dyDescent="0.25">
      <c r="A92" s="1">
        <v>280</v>
      </c>
      <c r="B92" s="80">
        <f>'120 mm Motore Zip'!$E$47*A92*2/100+'120 mm Motore Zip'!$E$48*A92*2/100+'120 mm Motore Zip'!$E$49*A92*2/100+'120 mm Motore Zip'!$E$50*A92*2/100+'120 mm Motore Zip'!$E$51+'120 mm Motore Zip'!$H$52+'120 mm Motore Zip'!$E$53</f>
        <v>149.37119999999999</v>
      </c>
      <c r="C92" s="75">
        <f t="shared" si="141"/>
        <v>149.37119999999999</v>
      </c>
      <c r="D92" s="75">
        <f t="shared" si="141"/>
        <v>149.37119999999999</v>
      </c>
      <c r="E92" s="75">
        <f t="shared" si="141"/>
        <v>149.37119999999999</v>
      </c>
      <c r="F92" s="75">
        <f t="shared" si="141"/>
        <v>149.37119999999999</v>
      </c>
      <c r="G92" s="75">
        <f t="shared" si="141"/>
        <v>149.37119999999999</v>
      </c>
      <c r="H92" s="75">
        <f t="shared" si="141"/>
        <v>149.37119999999999</v>
      </c>
      <c r="I92" s="75">
        <f t="shared" si="141"/>
        <v>149.37119999999999</v>
      </c>
      <c r="J92" s="75">
        <f t="shared" si="141"/>
        <v>149.37119999999999</v>
      </c>
      <c r="K92" s="75">
        <f t="shared" si="141"/>
        <v>149.37119999999999</v>
      </c>
      <c r="L92" s="75">
        <f t="shared" si="141"/>
        <v>149.37119999999999</v>
      </c>
      <c r="M92" s="75">
        <f t="shared" si="141"/>
        <v>149.37119999999999</v>
      </c>
      <c r="N92" s="75">
        <f t="shared" si="141"/>
        <v>149.37119999999999</v>
      </c>
      <c r="O92" s="75">
        <f t="shared" si="141"/>
        <v>149.37119999999999</v>
      </c>
      <c r="P92" s="75">
        <f t="shared" si="141"/>
        <v>149.37119999999999</v>
      </c>
      <c r="Q92" s="75">
        <f t="shared" si="141"/>
        <v>149.37119999999999</v>
      </c>
      <c r="R92" s="75">
        <f t="shared" si="141"/>
        <v>149.37119999999999</v>
      </c>
      <c r="S92" s="75">
        <f t="shared" si="140"/>
        <v>149.37119999999999</v>
      </c>
      <c r="T92" s="75">
        <f t="shared" si="140"/>
        <v>149.37119999999999</v>
      </c>
      <c r="U92" s="75">
        <f t="shared" si="140"/>
        <v>149.37119999999999</v>
      </c>
      <c r="V92" s="75">
        <f t="shared" si="140"/>
        <v>149.37119999999999</v>
      </c>
      <c r="W92" s="75">
        <f t="shared" si="109"/>
        <v>149.37119999999999</v>
      </c>
      <c r="X92" s="75">
        <f t="shared" si="110"/>
        <v>149.37119999999999</v>
      </c>
      <c r="Y92" s="75">
        <f t="shared" si="111"/>
        <v>149.37119999999999</v>
      </c>
      <c r="Z92" s="75">
        <f t="shared" si="112"/>
        <v>149.37119999999999</v>
      </c>
      <c r="AA92" s="75">
        <f t="shared" si="113"/>
        <v>149.37119999999999</v>
      </c>
      <c r="AB92" s="75">
        <f t="shared" si="114"/>
        <v>149.37119999999999</v>
      </c>
      <c r="AC92" s="75">
        <f t="shared" si="115"/>
        <v>149.37119999999999</v>
      </c>
      <c r="AD92" s="75">
        <f t="shared" si="116"/>
        <v>149.37119999999999</v>
      </c>
      <c r="AE92" s="75">
        <f t="shared" si="117"/>
        <v>149.37119999999999</v>
      </c>
      <c r="AF92" s="75">
        <f t="shared" si="118"/>
        <v>149.37119999999999</v>
      </c>
      <c r="AG92" s="75">
        <f t="shared" si="119"/>
        <v>149.37119999999999</v>
      </c>
      <c r="AH92" s="75">
        <f t="shared" si="120"/>
        <v>149.37119999999999</v>
      </c>
      <c r="AI92" s="75">
        <f t="shared" si="121"/>
        <v>149.37119999999999</v>
      </c>
      <c r="AJ92" s="75">
        <f t="shared" si="122"/>
        <v>149.37119999999999</v>
      </c>
      <c r="AK92" s="75">
        <f t="shared" si="123"/>
        <v>149.37119999999999</v>
      </c>
      <c r="AL92" s="75">
        <f t="shared" si="124"/>
        <v>149.37119999999999</v>
      </c>
      <c r="AM92" s="75">
        <f t="shared" si="125"/>
        <v>149.37119999999999</v>
      </c>
      <c r="AN92" s="75">
        <f t="shared" si="126"/>
        <v>149.37119999999999</v>
      </c>
      <c r="AO92" s="75">
        <f t="shared" si="127"/>
        <v>149.37119999999999</v>
      </c>
      <c r="AP92" s="75">
        <f t="shared" si="128"/>
        <v>149.37119999999999</v>
      </c>
      <c r="AQ92" s="75">
        <f t="shared" si="129"/>
        <v>149.37119999999999</v>
      </c>
      <c r="AR92" s="75">
        <f t="shared" si="130"/>
        <v>149.37119999999999</v>
      </c>
      <c r="AS92" s="75">
        <f t="shared" si="131"/>
        <v>149.37119999999999</v>
      </c>
      <c r="AT92" s="75">
        <f t="shared" si="132"/>
        <v>149.37119999999999</v>
      </c>
      <c r="AU92" s="75">
        <f t="shared" si="133"/>
        <v>149.37119999999999</v>
      </c>
      <c r="AV92" s="75">
        <f t="shared" si="134"/>
        <v>149.37119999999999</v>
      </c>
      <c r="AW92" s="75">
        <f t="shared" si="135"/>
        <v>149.37119999999999</v>
      </c>
      <c r="AX92" s="75">
        <f t="shared" si="136"/>
        <v>149.37119999999999</v>
      </c>
      <c r="AY92" s="75">
        <f t="shared" si="137"/>
        <v>149.37119999999999</v>
      </c>
      <c r="AZ92" s="75">
        <f t="shared" si="138"/>
        <v>149.37119999999999</v>
      </c>
    </row>
    <row r="93" spans="1:52" x14ac:dyDescent="0.25">
      <c r="A93" s="1">
        <v>290</v>
      </c>
      <c r="B93" s="80">
        <f>'120 mm Motore Zip'!$E$47*A93*2/100+'120 mm Motore Zip'!$E$48*A93*2/100+'120 mm Motore Zip'!$E$49*A93*2/100+'120 mm Motore Zip'!$E$50*A93*2/100+'120 mm Motore Zip'!$E$51+'120 mm Motore Zip'!$H$52+'120 mm Motore Zip'!$E$53</f>
        <v>154.06559999999999</v>
      </c>
      <c r="C93" s="75">
        <f t="shared" si="141"/>
        <v>154.06559999999999</v>
      </c>
      <c r="D93" s="75">
        <f t="shared" si="141"/>
        <v>154.06559999999999</v>
      </c>
      <c r="E93" s="75">
        <f t="shared" si="141"/>
        <v>154.06559999999999</v>
      </c>
      <c r="F93" s="75">
        <f t="shared" si="141"/>
        <v>154.06559999999999</v>
      </c>
      <c r="G93" s="75">
        <f t="shared" si="141"/>
        <v>154.06559999999999</v>
      </c>
      <c r="H93" s="75">
        <f t="shared" si="141"/>
        <v>154.06559999999999</v>
      </c>
      <c r="I93" s="75">
        <f t="shared" si="141"/>
        <v>154.06559999999999</v>
      </c>
      <c r="J93" s="75">
        <f t="shared" si="141"/>
        <v>154.06559999999999</v>
      </c>
      <c r="K93" s="75">
        <f t="shared" si="141"/>
        <v>154.06559999999999</v>
      </c>
      <c r="L93" s="75">
        <f t="shared" si="141"/>
        <v>154.06559999999999</v>
      </c>
      <c r="M93" s="75">
        <f t="shared" si="141"/>
        <v>154.06559999999999</v>
      </c>
      <c r="N93" s="75">
        <f t="shared" si="141"/>
        <v>154.06559999999999</v>
      </c>
      <c r="O93" s="75">
        <f t="shared" si="141"/>
        <v>154.06559999999999</v>
      </c>
      <c r="P93" s="75">
        <f t="shared" si="141"/>
        <v>154.06559999999999</v>
      </c>
      <c r="Q93" s="75">
        <f t="shared" si="141"/>
        <v>154.06559999999999</v>
      </c>
      <c r="R93" s="75">
        <f t="shared" si="141"/>
        <v>154.06559999999999</v>
      </c>
      <c r="S93" s="75">
        <f t="shared" si="140"/>
        <v>154.06559999999999</v>
      </c>
      <c r="T93" s="75">
        <f t="shared" si="140"/>
        <v>154.06559999999999</v>
      </c>
      <c r="U93" s="75">
        <f t="shared" si="140"/>
        <v>154.06559999999999</v>
      </c>
      <c r="V93" s="75">
        <f t="shared" si="140"/>
        <v>154.06559999999999</v>
      </c>
      <c r="W93" s="75">
        <f t="shared" si="109"/>
        <v>154.06559999999999</v>
      </c>
      <c r="X93" s="75">
        <f t="shared" si="110"/>
        <v>154.06559999999999</v>
      </c>
      <c r="Y93" s="75">
        <f t="shared" si="111"/>
        <v>154.06559999999999</v>
      </c>
      <c r="Z93" s="75">
        <f t="shared" si="112"/>
        <v>154.06559999999999</v>
      </c>
      <c r="AA93" s="75">
        <f t="shared" si="113"/>
        <v>154.06559999999999</v>
      </c>
      <c r="AB93" s="75">
        <f t="shared" si="114"/>
        <v>154.06559999999999</v>
      </c>
      <c r="AC93" s="75">
        <f t="shared" si="115"/>
        <v>154.06559999999999</v>
      </c>
      <c r="AD93" s="75">
        <f t="shared" si="116"/>
        <v>154.06559999999999</v>
      </c>
      <c r="AE93" s="75">
        <f t="shared" si="117"/>
        <v>154.06559999999999</v>
      </c>
      <c r="AF93" s="75">
        <f t="shared" si="118"/>
        <v>154.06559999999999</v>
      </c>
      <c r="AG93" s="75">
        <f t="shared" si="119"/>
        <v>154.06559999999999</v>
      </c>
      <c r="AH93" s="75">
        <f t="shared" si="120"/>
        <v>154.06559999999999</v>
      </c>
      <c r="AI93" s="75">
        <f t="shared" si="121"/>
        <v>154.06559999999999</v>
      </c>
      <c r="AJ93" s="75">
        <f t="shared" si="122"/>
        <v>154.06559999999999</v>
      </c>
      <c r="AK93" s="75">
        <f t="shared" si="123"/>
        <v>154.06559999999999</v>
      </c>
      <c r="AL93" s="75">
        <f t="shared" si="124"/>
        <v>154.06559999999999</v>
      </c>
      <c r="AM93" s="75">
        <f t="shared" si="125"/>
        <v>154.06559999999999</v>
      </c>
      <c r="AN93" s="75">
        <f t="shared" si="126"/>
        <v>154.06559999999999</v>
      </c>
      <c r="AO93" s="75">
        <f t="shared" si="127"/>
        <v>154.06559999999999</v>
      </c>
      <c r="AP93" s="75">
        <f t="shared" si="128"/>
        <v>154.06559999999999</v>
      </c>
      <c r="AQ93" s="75">
        <f t="shared" si="129"/>
        <v>154.06559999999999</v>
      </c>
      <c r="AR93" s="75">
        <f t="shared" si="130"/>
        <v>154.06559999999999</v>
      </c>
      <c r="AS93" s="75">
        <f t="shared" si="131"/>
        <v>154.06559999999999</v>
      </c>
      <c r="AT93" s="75">
        <f t="shared" si="132"/>
        <v>154.06559999999999</v>
      </c>
      <c r="AU93" s="75">
        <f t="shared" si="133"/>
        <v>154.06559999999999</v>
      </c>
      <c r="AV93" s="75">
        <f t="shared" si="134"/>
        <v>154.06559999999999</v>
      </c>
      <c r="AW93" s="75">
        <f t="shared" si="135"/>
        <v>154.06559999999999</v>
      </c>
      <c r="AX93" s="75">
        <f t="shared" si="136"/>
        <v>154.06559999999999</v>
      </c>
      <c r="AY93" s="75">
        <f t="shared" si="137"/>
        <v>154.06559999999999</v>
      </c>
      <c r="AZ93" s="75">
        <f t="shared" si="138"/>
        <v>154.06559999999999</v>
      </c>
    </row>
    <row r="94" spans="1:52" x14ac:dyDescent="0.25">
      <c r="A94" s="1">
        <v>300</v>
      </c>
      <c r="B94" s="80">
        <f>'120 mm Motore Zip'!$E$47*A94*2/100+'120 mm Motore Zip'!$E$48*A94*2/100+'120 mm Motore Zip'!$E$49*A94*2/100+'120 mm Motore Zip'!$E$50*A94*2/100+'120 mm Motore Zip'!$E$51+'120 mm Motore Zip'!$H$52+'120 mm Motore Zip'!$E$53</f>
        <v>158.76</v>
      </c>
      <c r="C94" s="75">
        <f t="shared" si="141"/>
        <v>158.76</v>
      </c>
      <c r="D94" s="75">
        <f t="shared" si="141"/>
        <v>158.76</v>
      </c>
      <c r="E94" s="75">
        <f t="shared" si="141"/>
        <v>158.76</v>
      </c>
      <c r="F94" s="75">
        <f t="shared" si="141"/>
        <v>158.76</v>
      </c>
      <c r="G94" s="75">
        <f t="shared" si="141"/>
        <v>158.76</v>
      </c>
      <c r="H94" s="75">
        <f t="shared" si="141"/>
        <v>158.76</v>
      </c>
      <c r="I94" s="75">
        <f t="shared" si="141"/>
        <v>158.76</v>
      </c>
      <c r="J94" s="75">
        <f t="shared" si="141"/>
        <v>158.76</v>
      </c>
      <c r="K94" s="75">
        <f t="shared" si="141"/>
        <v>158.76</v>
      </c>
      <c r="L94" s="75">
        <f t="shared" si="141"/>
        <v>158.76</v>
      </c>
      <c r="M94" s="75">
        <f t="shared" si="141"/>
        <v>158.76</v>
      </c>
      <c r="N94" s="75">
        <f t="shared" si="141"/>
        <v>158.76</v>
      </c>
      <c r="O94" s="75">
        <f t="shared" si="141"/>
        <v>158.76</v>
      </c>
      <c r="P94" s="75">
        <f t="shared" si="141"/>
        <v>158.76</v>
      </c>
      <c r="Q94" s="75">
        <f t="shared" si="141"/>
        <v>158.76</v>
      </c>
      <c r="R94" s="75">
        <f t="shared" si="141"/>
        <v>158.76</v>
      </c>
      <c r="S94" s="75">
        <f t="shared" si="140"/>
        <v>158.76</v>
      </c>
      <c r="T94" s="75">
        <f t="shared" si="140"/>
        <v>158.76</v>
      </c>
      <c r="U94" s="75">
        <f t="shared" si="140"/>
        <v>158.76</v>
      </c>
      <c r="V94" s="75">
        <f t="shared" si="140"/>
        <v>158.76</v>
      </c>
      <c r="W94" s="75">
        <f t="shared" si="109"/>
        <v>158.76</v>
      </c>
      <c r="X94" s="75">
        <f t="shared" si="110"/>
        <v>158.76</v>
      </c>
      <c r="Y94" s="75">
        <f t="shared" si="111"/>
        <v>158.76</v>
      </c>
      <c r="Z94" s="75">
        <f t="shared" si="112"/>
        <v>158.76</v>
      </c>
      <c r="AA94" s="75">
        <f t="shared" si="113"/>
        <v>158.76</v>
      </c>
      <c r="AB94" s="75">
        <f t="shared" si="114"/>
        <v>158.76</v>
      </c>
      <c r="AC94" s="75">
        <f t="shared" si="115"/>
        <v>158.76</v>
      </c>
      <c r="AD94" s="75">
        <f t="shared" si="116"/>
        <v>158.76</v>
      </c>
      <c r="AE94" s="75">
        <f t="shared" si="117"/>
        <v>158.76</v>
      </c>
      <c r="AF94" s="75">
        <f t="shared" si="118"/>
        <v>158.76</v>
      </c>
      <c r="AG94" s="75">
        <f t="shared" si="119"/>
        <v>158.76</v>
      </c>
      <c r="AH94" s="75">
        <f t="shared" si="120"/>
        <v>158.76</v>
      </c>
      <c r="AI94" s="75">
        <f t="shared" si="121"/>
        <v>158.76</v>
      </c>
      <c r="AJ94" s="75">
        <f t="shared" si="122"/>
        <v>158.76</v>
      </c>
      <c r="AK94" s="75">
        <f t="shared" si="123"/>
        <v>158.76</v>
      </c>
      <c r="AL94" s="75">
        <f t="shared" si="124"/>
        <v>158.76</v>
      </c>
      <c r="AM94" s="75">
        <f t="shared" si="125"/>
        <v>158.76</v>
      </c>
      <c r="AN94" s="75">
        <f t="shared" si="126"/>
        <v>158.76</v>
      </c>
      <c r="AO94" s="75">
        <f t="shared" si="127"/>
        <v>158.76</v>
      </c>
      <c r="AP94" s="75">
        <f t="shared" si="128"/>
        <v>158.76</v>
      </c>
      <c r="AQ94" s="75">
        <f t="shared" si="129"/>
        <v>158.76</v>
      </c>
      <c r="AR94" s="75">
        <f t="shared" si="130"/>
        <v>158.76</v>
      </c>
      <c r="AS94" s="75">
        <f t="shared" si="131"/>
        <v>158.76</v>
      </c>
      <c r="AT94" s="75">
        <f t="shared" si="132"/>
        <v>158.76</v>
      </c>
      <c r="AU94" s="75">
        <f t="shared" si="133"/>
        <v>158.76</v>
      </c>
      <c r="AV94" s="75">
        <f t="shared" si="134"/>
        <v>158.76</v>
      </c>
      <c r="AW94" s="75">
        <f t="shared" si="135"/>
        <v>158.76</v>
      </c>
      <c r="AX94" s="75">
        <f t="shared" si="136"/>
        <v>158.76</v>
      </c>
      <c r="AY94" s="75">
        <f t="shared" si="137"/>
        <v>158.76</v>
      </c>
      <c r="AZ94" s="75">
        <f t="shared" si="138"/>
        <v>158.76</v>
      </c>
    </row>
  </sheetData>
  <pageMargins left="0.11811023622047245" right="0.11811023622047245" top="0.55118110236220474" bottom="0.74803149606299213" header="0.31496062992125984" footer="0.31496062992125984"/>
  <pageSetup paperSize="9" scale="4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/>
  <dimension ref="A1:K59"/>
  <sheetViews>
    <sheetView zoomScale="85" zoomScaleNormal="85" workbookViewId="0">
      <selection activeCell="D52" sqref="D52"/>
    </sheetView>
  </sheetViews>
  <sheetFormatPr defaultColWidth="9" defaultRowHeight="14.25" x14ac:dyDescent="0.25"/>
  <cols>
    <col min="1" max="1" width="6.28515625" style="35" customWidth="1"/>
    <col min="2" max="2" width="24.7109375" style="35" customWidth="1"/>
    <col min="3" max="3" width="24.7109375" style="61" customWidth="1"/>
    <col min="4" max="4" width="29" style="35" customWidth="1"/>
    <col min="5" max="8" width="10.140625" style="35" customWidth="1"/>
    <col min="9" max="9" width="10.5703125" style="35" customWidth="1"/>
    <col min="10" max="11" width="15.5703125" style="35" customWidth="1"/>
    <col min="12" max="16384" width="9" style="35"/>
  </cols>
  <sheetData>
    <row r="1" spans="1:11" ht="33.950000000000003" customHeight="1" x14ac:dyDescent="0.25">
      <c r="A1" s="65" t="s">
        <v>30</v>
      </c>
      <c r="B1" s="66" t="s">
        <v>46</v>
      </c>
      <c r="C1" s="66"/>
      <c r="D1" s="65" t="s">
        <v>48</v>
      </c>
      <c r="E1" s="67" t="s">
        <v>9</v>
      </c>
      <c r="F1" s="67" t="s">
        <v>49</v>
      </c>
      <c r="G1" s="67" t="s">
        <v>53</v>
      </c>
      <c r="H1" s="67" t="s">
        <v>50</v>
      </c>
      <c r="I1" s="34" t="s">
        <v>51</v>
      </c>
    </row>
    <row r="2" spans="1:11" s="36" customFormat="1" ht="27" customHeight="1" x14ac:dyDescent="0.25">
      <c r="A2" s="68" t="s">
        <v>47</v>
      </c>
      <c r="B2" s="69"/>
      <c r="C2" s="70"/>
      <c r="D2" s="68"/>
      <c r="E2" s="68"/>
      <c r="F2" s="68"/>
      <c r="G2" s="68"/>
      <c r="H2" s="68"/>
      <c r="I2" s="68"/>
    </row>
    <row r="3" spans="1:11" ht="50.1" customHeight="1" x14ac:dyDescent="0.25">
      <c r="A3" s="38">
        <v>1</v>
      </c>
      <c r="B3" s="39" t="s">
        <v>80</v>
      </c>
      <c r="C3" s="102" t="s">
        <v>81</v>
      </c>
      <c r="D3" s="38"/>
      <c r="E3" s="39" t="s">
        <v>31</v>
      </c>
      <c r="F3" s="40">
        <v>1</v>
      </c>
      <c r="G3" s="40">
        <v>58</v>
      </c>
      <c r="H3" s="40">
        <v>5.8</v>
      </c>
      <c r="I3" s="41">
        <v>36.200000000000003</v>
      </c>
    </row>
    <row r="4" spans="1:11" ht="50.1" customHeight="1" x14ac:dyDescent="0.25">
      <c r="A4" s="38">
        <v>2</v>
      </c>
      <c r="B4" s="39" t="s">
        <v>82</v>
      </c>
      <c r="C4" s="99" t="s">
        <v>118</v>
      </c>
      <c r="D4" s="38"/>
      <c r="E4" s="39" t="s">
        <v>31</v>
      </c>
      <c r="F4" s="40">
        <v>1</v>
      </c>
      <c r="G4" s="40">
        <v>58</v>
      </c>
      <c r="H4" s="40">
        <v>5.8</v>
      </c>
      <c r="I4" s="41">
        <v>45.25</v>
      </c>
    </row>
    <row r="5" spans="1:11" ht="50.1" customHeight="1" x14ac:dyDescent="0.25">
      <c r="A5" s="38">
        <v>7</v>
      </c>
      <c r="B5" s="95" t="s">
        <v>83</v>
      </c>
      <c r="C5" s="99" t="s">
        <v>119</v>
      </c>
      <c r="D5" s="38"/>
      <c r="E5" s="39" t="s">
        <v>31</v>
      </c>
      <c r="F5" s="40">
        <v>1</v>
      </c>
      <c r="G5" s="40">
        <v>58</v>
      </c>
      <c r="H5" s="40">
        <v>5.8</v>
      </c>
      <c r="I5" s="41">
        <v>25.94</v>
      </c>
    </row>
    <row r="6" spans="1:11" ht="50.1" customHeight="1" x14ac:dyDescent="0.25">
      <c r="A6" s="38">
        <v>8</v>
      </c>
      <c r="B6" s="95" t="s">
        <v>84</v>
      </c>
      <c r="C6" s="99" t="s">
        <v>120</v>
      </c>
      <c r="D6" s="38"/>
      <c r="E6" s="39" t="s">
        <v>31</v>
      </c>
      <c r="F6" s="40">
        <v>1</v>
      </c>
      <c r="G6" s="40">
        <v>58</v>
      </c>
      <c r="H6" s="40">
        <v>5.8</v>
      </c>
      <c r="I6" s="41">
        <v>32.42</v>
      </c>
    </row>
    <row r="7" spans="1:11" ht="50.1" customHeight="1" x14ac:dyDescent="0.25">
      <c r="A7" s="38">
        <v>19</v>
      </c>
      <c r="B7" s="50" t="s">
        <v>85</v>
      </c>
      <c r="C7" s="99" t="s">
        <v>87</v>
      </c>
      <c r="D7" s="52"/>
      <c r="E7" s="40" t="s">
        <v>29</v>
      </c>
      <c r="F7" s="40">
        <v>1</v>
      </c>
      <c r="G7" s="40">
        <v>10</v>
      </c>
      <c r="H7" s="40"/>
      <c r="I7" s="41">
        <v>75.03</v>
      </c>
    </row>
    <row r="8" spans="1:11" ht="50.1" customHeight="1" x14ac:dyDescent="0.25">
      <c r="A8" s="38">
        <v>20</v>
      </c>
      <c r="B8" s="50" t="s">
        <v>86</v>
      </c>
      <c r="C8" s="99" t="s">
        <v>121</v>
      </c>
      <c r="D8" s="52"/>
      <c r="E8" s="40" t="s">
        <v>29</v>
      </c>
      <c r="F8" s="40">
        <v>1</v>
      </c>
      <c r="G8" s="40">
        <v>1</v>
      </c>
      <c r="H8" s="40"/>
      <c r="I8" s="41">
        <v>93.79</v>
      </c>
    </row>
    <row r="9" spans="1:11" ht="50.1" customHeight="1" x14ac:dyDescent="0.25">
      <c r="A9" s="38"/>
      <c r="B9" s="105" t="s">
        <v>134</v>
      </c>
      <c r="C9" s="106" t="s">
        <v>135</v>
      </c>
      <c r="D9" s="86"/>
      <c r="E9" s="43" t="s">
        <v>68</v>
      </c>
      <c r="F9" s="43">
        <v>3</v>
      </c>
      <c r="G9" s="40">
        <v>1</v>
      </c>
      <c r="H9" s="43"/>
      <c r="I9" s="44">
        <v>0.42</v>
      </c>
    </row>
    <row r="10" spans="1:11" ht="50.1" customHeight="1" x14ac:dyDescent="0.25">
      <c r="A10" s="38"/>
      <c r="B10" s="45" t="s">
        <v>76</v>
      </c>
      <c r="C10" s="90" t="s">
        <v>74</v>
      </c>
      <c r="D10" s="86"/>
      <c r="E10" s="43" t="s">
        <v>68</v>
      </c>
      <c r="F10" s="43">
        <v>6</v>
      </c>
      <c r="G10" s="43">
        <v>1</v>
      </c>
      <c r="H10" s="43"/>
      <c r="I10" s="44">
        <v>0.84</v>
      </c>
    </row>
    <row r="11" spans="1:11" ht="50.1" customHeight="1" x14ac:dyDescent="0.25">
      <c r="A11" s="38"/>
      <c r="B11" s="40" t="s">
        <v>136</v>
      </c>
      <c r="C11" s="110" t="s">
        <v>137</v>
      </c>
      <c r="D11" s="86"/>
      <c r="E11" s="43" t="s">
        <v>68</v>
      </c>
      <c r="F11" s="43">
        <v>4</v>
      </c>
      <c r="G11" s="43">
        <v>1</v>
      </c>
      <c r="H11" s="43"/>
      <c r="I11" s="44">
        <v>0.56000000000000005</v>
      </c>
    </row>
    <row r="12" spans="1:11" ht="50.1" customHeight="1" x14ac:dyDescent="0.25">
      <c r="A12" s="38"/>
      <c r="B12" s="109" t="s">
        <v>138</v>
      </c>
      <c r="C12" s="108" t="s">
        <v>139</v>
      </c>
      <c r="D12" s="86"/>
      <c r="E12" s="43" t="s">
        <v>68</v>
      </c>
      <c r="F12" s="43">
        <v>2</v>
      </c>
      <c r="G12" s="40">
        <v>1</v>
      </c>
      <c r="H12" s="43"/>
      <c r="I12" s="44">
        <v>0.28000000000000003</v>
      </c>
    </row>
    <row r="13" spans="1:11" ht="50.1" customHeight="1" x14ac:dyDescent="0.25">
      <c r="A13" s="38">
        <v>34</v>
      </c>
      <c r="B13" s="40" t="s">
        <v>67</v>
      </c>
      <c r="C13" s="46" t="s">
        <v>66</v>
      </c>
      <c r="D13" s="52"/>
      <c r="E13" s="40" t="s">
        <v>65</v>
      </c>
      <c r="F13" s="40"/>
      <c r="G13" s="40">
        <v>200</v>
      </c>
      <c r="H13" s="40"/>
      <c r="I13" s="41">
        <v>0.93</v>
      </c>
    </row>
    <row r="14" spans="1:11" ht="27.95" customHeight="1" x14ac:dyDescent="0.25">
      <c r="A14" s="47" t="s">
        <v>33</v>
      </c>
      <c r="B14" s="37"/>
      <c r="C14" s="37"/>
      <c r="D14" s="47"/>
      <c r="E14" s="47"/>
      <c r="F14" s="47"/>
      <c r="G14" s="47"/>
      <c r="H14" s="47"/>
      <c r="I14" s="48"/>
      <c r="K14" s="49" t="str">
        <f>IF(J14="","",(J14*0.7-#REF!)/(J14*0.7))</f>
        <v/>
      </c>
    </row>
    <row r="15" spans="1:11" ht="51" customHeight="1" x14ac:dyDescent="0.25">
      <c r="A15" s="40">
        <v>1</v>
      </c>
      <c r="B15" s="50" t="s">
        <v>110</v>
      </c>
      <c r="C15" s="99" t="s">
        <v>114</v>
      </c>
      <c r="D15" s="100"/>
      <c r="E15" s="40" t="s">
        <v>31</v>
      </c>
      <c r="F15" s="40">
        <v>1</v>
      </c>
      <c r="G15" s="40">
        <v>23.2</v>
      </c>
      <c r="H15" s="40">
        <v>5.8</v>
      </c>
      <c r="I15" s="53">
        <v>22.21</v>
      </c>
    </row>
    <row r="16" spans="1:11" ht="51" customHeight="1" x14ac:dyDescent="0.25">
      <c r="A16" s="40">
        <v>3</v>
      </c>
      <c r="B16" s="50" t="s">
        <v>111</v>
      </c>
      <c r="C16" s="51" t="s">
        <v>115</v>
      </c>
      <c r="D16" s="100"/>
      <c r="E16" s="40" t="s">
        <v>32</v>
      </c>
      <c r="F16" s="40">
        <v>1</v>
      </c>
      <c r="G16" s="40">
        <v>10</v>
      </c>
      <c r="H16" s="40"/>
      <c r="I16" s="53">
        <v>5.94</v>
      </c>
    </row>
    <row r="17" spans="1:9" ht="51" customHeight="1" x14ac:dyDescent="0.25">
      <c r="A17" s="40">
        <v>4</v>
      </c>
      <c r="B17" s="50" t="s">
        <v>112</v>
      </c>
      <c r="C17" s="51" t="s">
        <v>116</v>
      </c>
      <c r="D17" s="100"/>
      <c r="E17" s="40" t="s">
        <v>32</v>
      </c>
      <c r="F17" s="40">
        <v>1</v>
      </c>
      <c r="G17" s="40">
        <v>10</v>
      </c>
      <c r="H17" s="40"/>
      <c r="I17" s="53">
        <v>5.37</v>
      </c>
    </row>
    <row r="18" spans="1:9" ht="51" customHeight="1" x14ac:dyDescent="0.25">
      <c r="A18" s="40"/>
      <c r="B18" s="50" t="s">
        <v>113</v>
      </c>
      <c r="C18" s="114" t="s">
        <v>117</v>
      </c>
      <c r="D18" s="101"/>
      <c r="E18" s="40" t="s">
        <v>32</v>
      </c>
      <c r="F18" s="40">
        <v>1</v>
      </c>
      <c r="G18" s="40">
        <v>10</v>
      </c>
      <c r="H18" s="43"/>
      <c r="I18" s="98">
        <v>2.63</v>
      </c>
    </row>
    <row r="19" spans="1:9" ht="51" customHeight="1" x14ac:dyDescent="0.25">
      <c r="A19" s="38"/>
      <c r="B19" s="45" t="s">
        <v>77</v>
      </c>
      <c r="C19" s="90" t="s">
        <v>75</v>
      </c>
      <c r="D19" s="86"/>
      <c r="E19" s="88" t="s">
        <v>68</v>
      </c>
      <c r="F19" s="43">
        <v>2</v>
      </c>
      <c r="G19" s="43">
        <v>1</v>
      </c>
      <c r="H19" s="43"/>
      <c r="I19" s="44">
        <v>0.2</v>
      </c>
    </row>
    <row r="20" spans="1:9" s="54" customFormat="1" ht="30" customHeight="1" x14ac:dyDescent="0.25">
      <c r="A20" s="47" t="s">
        <v>34</v>
      </c>
      <c r="B20" s="37"/>
      <c r="C20" s="37"/>
      <c r="D20" s="47"/>
      <c r="E20" s="47"/>
      <c r="F20" s="47"/>
      <c r="G20" s="47"/>
      <c r="H20" s="47"/>
      <c r="I20" s="48"/>
    </row>
    <row r="21" spans="1:9" s="54" customFormat="1" ht="50.1" customHeight="1" x14ac:dyDescent="0.25">
      <c r="A21" s="38">
        <v>1</v>
      </c>
      <c r="B21" s="101" t="s">
        <v>88</v>
      </c>
      <c r="C21" s="56" t="s">
        <v>90</v>
      </c>
      <c r="D21" s="65"/>
      <c r="E21" s="38" t="s">
        <v>31</v>
      </c>
      <c r="F21" s="38"/>
      <c r="G21" s="38">
        <v>58</v>
      </c>
      <c r="H21" s="38">
        <v>5.8</v>
      </c>
      <c r="I21" s="41">
        <v>14.36</v>
      </c>
    </row>
    <row r="22" spans="1:9" s="54" customFormat="1" ht="50.1" customHeight="1" x14ac:dyDescent="0.25">
      <c r="A22" s="38"/>
      <c r="B22" s="101" t="s">
        <v>89</v>
      </c>
      <c r="C22" s="56" t="s">
        <v>122</v>
      </c>
      <c r="D22" s="65"/>
      <c r="E22" s="38" t="s">
        <v>31</v>
      </c>
      <c r="F22" s="38"/>
      <c r="G22" s="38">
        <v>58</v>
      </c>
      <c r="H22" s="38">
        <v>5.8</v>
      </c>
      <c r="I22" s="41">
        <v>17.940000000000001</v>
      </c>
    </row>
    <row r="23" spans="1:9" s="54" customFormat="1" ht="50.1" customHeight="1" x14ac:dyDescent="0.25">
      <c r="A23" s="38"/>
      <c r="B23" s="101" t="s">
        <v>91</v>
      </c>
      <c r="C23" s="56" t="s">
        <v>92</v>
      </c>
      <c r="D23" s="65"/>
      <c r="E23" s="38" t="s">
        <v>31</v>
      </c>
      <c r="F23" s="38"/>
      <c r="G23" s="38">
        <v>58</v>
      </c>
      <c r="H23" s="38">
        <v>5.8</v>
      </c>
      <c r="I23" s="41">
        <v>4.92</v>
      </c>
    </row>
    <row r="24" spans="1:9" s="54" customFormat="1" ht="50.1" customHeight="1" x14ac:dyDescent="0.25">
      <c r="A24" s="38"/>
      <c r="B24" s="101" t="s">
        <v>93</v>
      </c>
      <c r="C24" s="56" t="s">
        <v>123</v>
      </c>
      <c r="D24" s="65"/>
      <c r="E24" s="38" t="s">
        <v>31</v>
      </c>
      <c r="F24" s="38"/>
      <c r="G24" s="38">
        <v>58</v>
      </c>
      <c r="H24" s="38">
        <v>5.8</v>
      </c>
      <c r="I24" s="41">
        <v>6.15</v>
      </c>
    </row>
    <row r="25" spans="1:9" s="54" customFormat="1" ht="50.1" customHeight="1" x14ac:dyDescent="0.25">
      <c r="A25" s="38"/>
      <c r="B25" s="101" t="s">
        <v>124</v>
      </c>
      <c r="C25" s="103" t="s">
        <v>125</v>
      </c>
      <c r="D25" s="65"/>
      <c r="E25" s="38" t="s">
        <v>31</v>
      </c>
      <c r="F25" s="38"/>
      <c r="G25" s="38">
        <v>58</v>
      </c>
      <c r="H25" s="38">
        <v>5.8</v>
      </c>
      <c r="I25" s="41">
        <v>1.24</v>
      </c>
    </row>
    <row r="26" spans="1:9" s="54" customFormat="1" ht="50.1" customHeight="1" thickBot="1" x14ac:dyDescent="0.3">
      <c r="A26" s="38"/>
      <c r="B26" s="101" t="s">
        <v>126</v>
      </c>
      <c r="C26" s="103" t="s">
        <v>127</v>
      </c>
      <c r="D26" s="65"/>
      <c r="E26" s="38" t="s">
        <v>31</v>
      </c>
      <c r="F26" s="38"/>
      <c r="G26" s="38">
        <v>58</v>
      </c>
      <c r="H26" s="38">
        <v>5.8</v>
      </c>
      <c r="I26" s="41">
        <v>1.55</v>
      </c>
    </row>
    <row r="27" spans="1:9" s="54" customFormat="1" ht="50.1" customHeight="1" x14ac:dyDescent="0.25">
      <c r="A27" s="38">
        <v>2</v>
      </c>
      <c r="B27" s="42" t="s">
        <v>94</v>
      </c>
      <c r="C27" s="96" t="s">
        <v>95</v>
      </c>
      <c r="D27" s="65"/>
      <c r="E27" s="38" t="s">
        <v>31</v>
      </c>
      <c r="F27" s="38"/>
      <c r="G27" s="38">
        <v>58</v>
      </c>
      <c r="H27" s="38">
        <v>5.8</v>
      </c>
      <c r="I27" s="41">
        <v>5.56</v>
      </c>
    </row>
    <row r="28" spans="1:9" s="54" customFormat="1" ht="50.1" customHeight="1" x14ac:dyDescent="0.25">
      <c r="A28" s="38"/>
      <c r="B28" s="95" t="s">
        <v>96</v>
      </c>
      <c r="C28" s="56" t="s">
        <v>38</v>
      </c>
      <c r="D28" s="65"/>
      <c r="E28" s="38" t="s">
        <v>29</v>
      </c>
      <c r="F28" s="38">
        <v>1</v>
      </c>
      <c r="G28" s="38"/>
      <c r="H28" s="38"/>
      <c r="I28" s="41">
        <v>2.3199999999999998</v>
      </c>
    </row>
    <row r="29" spans="1:9" s="54" customFormat="1" ht="50.1" customHeight="1" x14ac:dyDescent="0.25">
      <c r="A29" s="38"/>
      <c r="B29" s="95" t="s">
        <v>108</v>
      </c>
      <c r="C29" s="56" t="s">
        <v>109</v>
      </c>
      <c r="D29" s="65"/>
      <c r="E29" s="38" t="s">
        <v>29</v>
      </c>
      <c r="F29" s="38">
        <v>1</v>
      </c>
      <c r="G29" s="38"/>
      <c r="H29" s="38"/>
      <c r="I29" s="41">
        <v>2.3199999999999998</v>
      </c>
    </row>
    <row r="30" spans="1:9" s="54" customFormat="1" ht="50.1" customHeight="1" x14ac:dyDescent="0.25">
      <c r="A30" s="38"/>
      <c r="B30" s="40" t="s">
        <v>142</v>
      </c>
      <c r="C30" s="90" t="s">
        <v>143</v>
      </c>
      <c r="D30" s="65"/>
      <c r="E30" s="38" t="s">
        <v>68</v>
      </c>
      <c r="F30" s="38"/>
      <c r="G30" s="38"/>
      <c r="H30" s="38"/>
      <c r="I30" s="41">
        <v>0.56000000000000005</v>
      </c>
    </row>
    <row r="31" spans="1:9" s="54" customFormat="1" ht="50.1" customHeight="1" x14ac:dyDescent="0.25">
      <c r="A31" s="38"/>
      <c r="B31" s="55" t="s">
        <v>37</v>
      </c>
      <c r="C31" s="56" t="s">
        <v>107</v>
      </c>
      <c r="D31" s="65"/>
      <c r="E31" s="38" t="s">
        <v>29</v>
      </c>
      <c r="F31" s="38">
        <v>1</v>
      </c>
      <c r="G31" s="38">
        <v>58</v>
      </c>
      <c r="H31" s="38">
        <v>5.8</v>
      </c>
      <c r="I31" s="41">
        <f>3.52*2</f>
        <v>7.04</v>
      </c>
    </row>
    <row r="32" spans="1:9" s="54" customFormat="1" ht="50.1" customHeight="1" x14ac:dyDescent="0.25">
      <c r="A32" s="38"/>
      <c r="B32" s="111" t="s">
        <v>140</v>
      </c>
      <c r="C32" s="90" t="s">
        <v>141</v>
      </c>
      <c r="D32" s="65"/>
      <c r="E32" s="38" t="s">
        <v>68</v>
      </c>
      <c r="F32" s="38">
        <v>2</v>
      </c>
      <c r="G32" s="38">
        <v>1</v>
      </c>
      <c r="H32" s="38">
        <v>1</v>
      </c>
      <c r="I32" s="41">
        <v>0.12</v>
      </c>
    </row>
    <row r="33" spans="1:9" s="54" customFormat="1" ht="50.1" customHeight="1" thickBot="1" x14ac:dyDescent="0.3">
      <c r="A33" s="38"/>
      <c r="B33" s="55" t="s">
        <v>35</v>
      </c>
      <c r="C33" s="97" t="s">
        <v>97</v>
      </c>
      <c r="D33" s="104"/>
      <c r="E33" s="38" t="s">
        <v>144</v>
      </c>
      <c r="F33" s="38">
        <v>2</v>
      </c>
      <c r="G33" s="38"/>
      <c r="H33" s="38"/>
      <c r="I33" s="41">
        <v>1.76</v>
      </c>
    </row>
    <row r="34" spans="1:9" ht="32.1" customHeight="1" x14ac:dyDescent="0.25">
      <c r="A34" s="58" t="s">
        <v>39</v>
      </c>
      <c r="B34" s="58"/>
      <c r="C34" s="58"/>
      <c r="D34" s="58"/>
      <c r="E34" s="58"/>
      <c r="F34" s="58"/>
      <c r="G34" s="58"/>
      <c r="H34" s="58"/>
      <c r="I34" s="59"/>
    </row>
    <row r="35" spans="1:9" ht="50.1" customHeight="1" x14ac:dyDescent="0.25">
      <c r="A35" s="38">
        <v>1</v>
      </c>
      <c r="B35" s="95" t="s">
        <v>98</v>
      </c>
      <c r="C35" s="57" t="s">
        <v>128</v>
      </c>
      <c r="D35" s="101"/>
      <c r="E35" s="38" t="s">
        <v>31</v>
      </c>
      <c r="F35" s="38"/>
      <c r="G35" s="38">
        <v>58</v>
      </c>
      <c r="H35" s="38">
        <v>5.8</v>
      </c>
      <c r="I35" s="41">
        <v>21.91</v>
      </c>
    </row>
    <row r="36" spans="1:9" ht="50.1" customHeight="1" x14ac:dyDescent="0.25">
      <c r="A36" s="38">
        <v>1</v>
      </c>
      <c r="B36" s="95" t="s">
        <v>99</v>
      </c>
      <c r="C36" s="57" t="s">
        <v>129</v>
      </c>
      <c r="D36" s="101"/>
      <c r="E36" s="38" t="s">
        <v>31</v>
      </c>
      <c r="F36" s="38">
        <v>1</v>
      </c>
      <c r="G36" s="38">
        <v>58</v>
      </c>
      <c r="H36" s="38">
        <v>5.8</v>
      </c>
      <c r="I36" s="41">
        <v>27.39</v>
      </c>
    </row>
    <row r="37" spans="1:9" ht="50.1" customHeight="1" x14ac:dyDescent="0.25">
      <c r="A37" s="40">
        <v>2</v>
      </c>
      <c r="B37" s="95" t="s">
        <v>104</v>
      </c>
      <c r="C37" s="57" t="s">
        <v>130</v>
      </c>
      <c r="D37" s="101"/>
      <c r="E37" s="39" t="s">
        <v>68</v>
      </c>
      <c r="F37" s="40">
        <v>1</v>
      </c>
      <c r="G37" s="39">
        <v>1</v>
      </c>
      <c r="H37" s="40"/>
      <c r="I37" s="41">
        <v>4.38</v>
      </c>
    </row>
    <row r="38" spans="1:9" ht="50.1" customHeight="1" x14ac:dyDescent="0.25">
      <c r="A38" s="40"/>
      <c r="B38" s="95" t="s">
        <v>105</v>
      </c>
      <c r="C38" s="57" t="s">
        <v>131</v>
      </c>
      <c r="D38" s="101"/>
      <c r="E38" s="39" t="s">
        <v>68</v>
      </c>
      <c r="F38" s="40">
        <v>1</v>
      </c>
      <c r="G38" s="39">
        <v>1</v>
      </c>
      <c r="H38" s="40"/>
      <c r="I38" s="41">
        <v>4.38</v>
      </c>
    </row>
    <row r="39" spans="1:9" ht="50.1" customHeight="1" x14ac:dyDescent="0.25">
      <c r="A39" s="40"/>
      <c r="B39" s="112" t="s">
        <v>145</v>
      </c>
      <c r="C39" s="90" t="s">
        <v>146</v>
      </c>
      <c r="D39" s="101"/>
      <c r="E39" s="39" t="s">
        <v>68</v>
      </c>
      <c r="F39" s="40">
        <v>1</v>
      </c>
      <c r="G39" s="39"/>
      <c r="H39" s="40"/>
      <c r="I39" s="41">
        <v>0.8</v>
      </c>
    </row>
    <row r="40" spans="1:9" ht="50.1" customHeight="1" x14ac:dyDescent="0.25">
      <c r="A40" s="40"/>
      <c r="B40" s="107" t="s">
        <v>147</v>
      </c>
      <c r="C40" s="90" t="s">
        <v>148</v>
      </c>
      <c r="D40" s="101"/>
      <c r="E40" s="39" t="s">
        <v>68</v>
      </c>
      <c r="F40" s="40">
        <v>1</v>
      </c>
      <c r="G40" s="39"/>
      <c r="H40" s="40"/>
      <c r="I40" s="41">
        <v>0.8</v>
      </c>
    </row>
    <row r="41" spans="1:9" ht="50.1" customHeight="1" x14ac:dyDescent="0.25">
      <c r="A41" s="38"/>
      <c r="B41" s="57" t="s">
        <v>132</v>
      </c>
      <c r="C41" s="99" t="s">
        <v>133</v>
      </c>
      <c r="D41" s="100"/>
      <c r="E41" s="38" t="s">
        <v>0</v>
      </c>
      <c r="F41" s="38">
        <v>1</v>
      </c>
      <c r="G41" s="38">
        <v>1</v>
      </c>
      <c r="H41" s="38"/>
      <c r="I41" s="41">
        <v>1.56</v>
      </c>
    </row>
    <row r="42" spans="1:9" ht="50.1" customHeight="1" x14ac:dyDescent="0.25">
      <c r="A42" s="38">
        <v>6</v>
      </c>
      <c r="B42" s="57" t="s">
        <v>100</v>
      </c>
      <c r="C42" s="57" t="s">
        <v>106</v>
      </c>
      <c r="D42" s="101"/>
      <c r="E42" s="38" t="s">
        <v>62</v>
      </c>
      <c r="F42" s="38"/>
      <c r="G42" s="38"/>
      <c r="H42" s="38"/>
      <c r="I42" s="41">
        <v>18.75</v>
      </c>
    </row>
    <row r="43" spans="1:9" ht="50.1" customHeight="1" x14ac:dyDescent="0.25">
      <c r="A43" s="38">
        <v>5</v>
      </c>
      <c r="B43" s="57" t="s">
        <v>101</v>
      </c>
      <c r="C43" s="57" t="s">
        <v>40</v>
      </c>
      <c r="D43" s="60"/>
      <c r="E43" s="38" t="s">
        <v>31</v>
      </c>
      <c r="F43" s="38">
        <v>1</v>
      </c>
      <c r="G43" s="38">
        <v>250</v>
      </c>
      <c r="H43" s="38">
        <v>5.8</v>
      </c>
      <c r="I43" s="41">
        <v>3.69</v>
      </c>
    </row>
    <row r="44" spans="1:9" x14ac:dyDescent="0.25">
      <c r="A44" s="38">
        <v>8</v>
      </c>
      <c r="B44" s="57"/>
      <c r="C44" s="57"/>
      <c r="D44" s="38"/>
      <c r="E44" s="38"/>
      <c r="F44" s="38"/>
      <c r="G44" s="38"/>
      <c r="H44" s="38"/>
      <c r="I44" s="41"/>
    </row>
    <row r="46" spans="1:9" x14ac:dyDescent="0.25">
      <c r="B46" s="60" t="s">
        <v>41</v>
      </c>
    </row>
    <row r="47" spans="1:9" x14ac:dyDescent="0.25">
      <c r="B47" s="60" t="s">
        <v>102</v>
      </c>
    </row>
    <row r="49" spans="1:4" ht="51" customHeight="1" x14ac:dyDescent="0.25">
      <c r="A49" s="40"/>
      <c r="B49" s="72" t="s">
        <v>72</v>
      </c>
      <c r="C49" s="73" t="s">
        <v>54</v>
      </c>
      <c r="D49" s="53">
        <v>63.55</v>
      </c>
    </row>
    <row r="50" spans="1:4" ht="51" customHeight="1" x14ac:dyDescent="0.25">
      <c r="A50" s="40"/>
      <c r="B50" s="72" t="s">
        <v>71</v>
      </c>
      <c r="C50" s="73" t="s">
        <v>55</v>
      </c>
      <c r="D50" s="53">
        <v>137.94999999999999</v>
      </c>
    </row>
    <row r="51" spans="1:4" ht="51" customHeight="1" x14ac:dyDescent="0.25">
      <c r="A51" s="40"/>
      <c r="B51" s="72" t="s">
        <v>73</v>
      </c>
      <c r="C51" s="73" t="s">
        <v>56</v>
      </c>
      <c r="D51" s="53">
        <v>137.94999999999999</v>
      </c>
    </row>
    <row r="52" spans="1:4" ht="51" customHeight="1" x14ac:dyDescent="0.25">
      <c r="A52" s="40"/>
      <c r="B52" s="72" t="s">
        <v>60</v>
      </c>
      <c r="C52" s="73" t="s">
        <v>61</v>
      </c>
      <c r="D52" s="53">
        <v>29.45</v>
      </c>
    </row>
    <row r="53" spans="1:4" ht="51" customHeight="1" x14ac:dyDescent="0.25">
      <c r="A53" s="40"/>
      <c r="B53" s="51" t="s">
        <v>45</v>
      </c>
      <c r="C53" s="50"/>
      <c r="D53" s="53"/>
    </row>
    <row r="54" spans="1:4" ht="51" customHeight="1" x14ac:dyDescent="0.25">
      <c r="A54" s="40"/>
      <c r="B54" s="51" t="s">
        <v>42</v>
      </c>
      <c r="C54" s="73" t="s">
        <v>57</v>
      </c>
      <c r="D54" s="53">
        <v>22</v>
      </c>
    </row>
    <row r="55" spans="1:4" ht="51" customHeight="1" x14ac:dyDescent="0.25">
      <c r="A55" s="40"/>
      <c r="B55" s="51" t="s">
        <v>43</v>
      </c>
      <c r="C55" s="73" t="s">
        <v>58</v>
      </c>
      <c r="D55" s="53">
        <v>26</v>
      </c>
    </row>
    <row r="56" spans="1:4" ht="51" customHeight="1" x14ac:dyDescent="0.25">
      <c r="A56" s="40"/>
      <c r="B56" s="51" t="s">
        <v>44</v>
      </c>
      <c r="C56" s="73" t="s">
        <v>59</v>
      </c>
      <c r="D56" s="53">
        <v>30</v>
      </c>
    </row>
    <row r="58" spans="1:4" ht="28.5" x14ac:dyDescent="0.25">
      <c r="A58" s="40"/>
      <c r="B58" s="56" t="s">
        <v>70</v>
      </c>
      <c r="C58" s="71" t="s">
        <v>36</v>
      </c>
      <c r="D58" s="53">
        <v>6.5</v>
      </c>
    </row>
    <row r="59" spans="1:4" ht="28.5" x14ac:dyDescent="0.25">
      <c r="A59" s="60"/>
      <c r="B59" s="71" t="s">
        <v>52</v>
      </c>
      <c r="C59" s="71"/>
      <c r="D59" s="60">
        <v>0</v>
      </c>
    </row>
  </sheetData>
  <phoneticPr fontId="12" type="noConversion"/>
  <conditionalFormatting sqref="B5:B6">
    <cfRule type="duplicateValues" dxfId="34" priority="96"/>
  </conditionalFormatting>
  <conditionalFormatting sqref="B8">
    <cfRule type="duplicateValues" dxfId="33" priority="97"/>
  </conditionalFormatting>
  <conditionalFormatting sqref="B10">
    <cfRule type="duplicateValues" dxfId="32" priority="69"/>
  </conditionalFormatting>
  <conditionalFormatting sqref="B11">
    <cfRule type="duplicateValues" dxfId="31" priority="8"/>
    <cfRule type="duplicateValues" dxfId="30" priority="10"/>
  </conditionalFormatting>
  <conditionalFormatting sqref="B19">
    <cfRule type="duplicateValues" dxfId="29" priority="51"/>
  </conditionalFormatting>
  <conditionalFormatting sqref="B27">
    <cfRule type="duplicateValues" dxfId="28" priority="24"/>
  </conditionalFormatting>
  <conditionalFormatting sqref="B30">
    <cfRule type="duplicateValues" dxfId="27" priority="4"/>
    <cfRule type="duplicateValues" dxfId="26" priority="6"/>
  </conditionalFormatting>
  <conditionalFormatting sqref="B35:B38">
    <cfRule type="duplicateValues" dxfId="25" priority="98"/>
  </conditionalFormatting>
  <conditionalFormatting sqref="B39">
    <cfRule type="duplicateValues" dxfId="24" priority="2"/>
  </conditionalFormatting>
  <conditionalFormatting sqref="B41">
    <cfRule type="duplicateValues" dxfId="23" priority="41"/>
  </conditionalFormatting>
  <conditionalFormatting sqref="B49:B52">
    <cfRule type="duplicateValues" dxfId="22" priority="73"/>
  </conditionalFormatting>
  <conditionalFormatting sqref="B27:C27">
    <cfRule type="duplicateValues" dxfId="21" priority="25"/>
  </conditionalFormatting>
  <conditionalFormatting sqref="B27:C29">
    <cfRule type="duplicateValues" dxfId="20" priority="22"/>
  </conditionalFormatting>
  <conditionalFormatting sqref="B39:C39">
    <cfRule type="duplicateValues" dxfId="19" priority="3"/>
  </conditionalFormatting>
  <conditionalFormatting sqref="B60:C1048576 B7 B1:C2 B3:B4 B20:C20 B34:C34 B53:C53 B57:C57 B54:B56 B42:C48 B13:C14 B31:C31 B33 B15:B18">
    <cfRule type="duplicateValues" dxfId="18" priority="95"/>
  </conditionalFormatting>
  <conditionalFormatting sqref="C10">
    <cfRule type="duplicateValues" dxfId="17" priority="52"/>
  </conditionalFormatting>
  <conditionalFormatting sqref="C11">
    <cfRule type="duplicateValues" dxfId="16" priority="9"/>
  </conditionalFormatting>
  <conditionalFormatting sqref="C16">
    <cfRule type="duplicateValues" dxfId="15" priority="18"/>
  </conditionalFormatting>
  <conditionalFormatting sqref="C17">
    <cfRule type="duplicateValues" dxfId="14" priority="17"/>
  </conditionalFormatting>
  <conditionalFormatting sqref="C19">
    <cfRule type="duplicateValues" dxfId="13" priority="50"/>
  </conditionalFormatting>
  <conditionalFormatting sqref="C21">
    <cfRule type="duplicateValues" dxfId="12" priority="16"/>
  </conditionalFormatting>
  <conditionalFormatting sqref="C22">
    <cfRule type="duplicateValues" dxfId="11" priority="15"/>
  </conditionalFormatting>
  <conditionalFormatting sqref="C23">
    <cfRule type="duplicateValues" dxfId="10" priority="14"/>
  </conditionalFormatting>
  <conditionalFormatting sqref="C24">
    <cfRule type="duplicateValues" dxfId="9" priority="13"/>
  </conditionalFormatting>
  <conditionalFormatting sqref="C28:C29">
    <cfRule type="duplicateValues" dxfId="8" priority="23"/>
  </conditionalFormatting>
  <conditionalFormatting sqref="C30">
    <cfRule type="duplicateValues" dxfId="7" priority="5"/>
  </conditionalFormatting>
  <conditionalFormatting sqref="C32">
    <cfRule type="duplicateValues" dxfId="6" priority="7"/>
  </conditionalFormatting>
  <conditionalFormatting sqref="C33">
    <cfRule type="duplicateValues" dxfId="5" priority="112"/>
  </conditionalFormatting>
  <conditionalFormatting sqref="C35:C36">
    <cfRule type="duplicateValues" dxfId="4" priority="11"/>
  </conditionalFormatting>
  <conditionalFormatting sqref="C37:C38">
    <cfRule type="duplicateValues" dxfId="3" priority="12"/>
  </conditionalFormatting>
  <conditionalFormatting sqref="C40">
    <cfRule type="duplicateValues" dxfId="2" priority="1"/>
  </conditionalFormatting>
  <conditionalFormatting sqref="C49:C52">
    <cfRule type="duplicateValues" dxfId="1" priority="72"/>
  </conditionalFormatting>
  <conditionalFormatting sqref="C54:C56">
    <cfRule type="duplicateValues" dxfId="0" priority="71"/>
  </conditionalFormatting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66f90-537d-48ea-91f3-00a8cbb5901b">
      <Terms xmlns="http://schemas.microsoft.com/office/infopath/2007/PartnerControls"/>
    </lcf76f155ced4ddcb4097134ff3c332f>
    <TaxCatchAll xmlns="8546afc4-4347-4732-a064-1eff9d16e0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E71FB3A784964BBA681DDE3B13AC75" ma:contentTypeVersion="20" ma:contentTypeDescription="Creare un nuovo documento." ma:contentTypeScope="" ma:versionID="db2233d422434e0fdccaab2d5f05d3df">
  <xsd:schema xmlns:xsd="http://www.w3.org/2001/XMLSchema" xmlns:xs="http://www.w3.org/2001/XMLSchema" xmlns:p="http://schemas.microsoft.com/office/2006/metadata/properties" xmlns:ns2="23c66f90-537d-48ea-91f3-00a8cbb5901b" xmlns:ns3="8546afc4-4347-4732-a064-1eff9d16e00c" targetNamespace="http://schemas.microsoft.com/office/2006/metadata/properties" ma:root="true" ma:fieldsID="994addde3fbb8aaa37b4b0d7bc56a185" ns2:_="" ns3:_="">
    <xsd:import namespace="23c66f90-537d-48ea-91f3-00a8cbb5901b"/>
    <xsd:import namespace="8546afc4-4347-4732-a064-1eff9d16e0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66f90-537d-48ea-91f3-00a8cbb590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d829f49c-e95a-4af7-89e7-5a2b1e5f15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46afc4-4347-4732-a064-1eff9d16e00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a1cd90c-9d2c-4c4e-ac72-b23a647a45a0}" ma:internalName="TaxCatchAll" ma:showField="CatchAllData" ma:web="8546afc4-4347-4732-a064-1eff9d16e0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A603ED-AEDF-48F1-8AB0-E1B327AD5DBE}">
  <ds:schemaRefs>
    <ds:schemaRef ds:uri="http://schemas.microsoft.com/office/2006/metadata/properties"/>
    <ds:schemaRef ds:uri="http://schemas.microsoft.com/office/infopath/2007/PartnerControls"/>
    <ds:schemaRef ds:uri="23c66f90-537d-48ea-91f3-00a8cbb5901b"/>
    <ds:schemaRef ds:uri="8546afc4-4347-4732-a064-1eff9d16e00c"/>
  </ds:schemaRefs>
</ds:datastoreItem>
</file>

<file path=customXml/itemProps2.xml><?xml version="1.0" encoding="utf-8"?>
<ds:datastoreItem xmlns:ds="http://schemas.openxmlformats.org/officeDocument/2006/customXml" ds:itemID="{E7FF9B22-8554-4895-AD7A-1A95DDDC17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31692B-EF25-4A4E-AA72-664D2C585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66f90-537d-48ea-91f3-00a8cbb5901b"/>
    <ds:schemaRef ds:uri="8546afc4-4347-4732-a064-1eff9d16e0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120 mm Motore Zip</vt:lpstr>
      <vt:lpstr>120 mm Motore Zip GRIGLIA</vt:lpstr>
      <vt:lpstr>Dati</vt:lpstr>
      <vt:lpstr>'120 mm Motore Zip GRIGLIA'!Area_stampa</vt:lpstr>
      <vt:lpstr>Colore</vt:lpstr>
      <vt:lpstr>Motore</vt:lpstr>
      <vt:lpstr>Perno</vt:lpstr>
      <vt:lpstr>Telecomando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Guest</dc:creator>
  <cp:lastModifiedBy>Federico Bragaglia</cp:lastModifiedBy>
  <cp:lastPrinted>2024-11-07T05:05:33Z</cp:lastPrinted>
  <dcterms:created xsi:type="dcterms:W3CDTF">2015-11-07T15:48:26Z</dcterms:created>
  <dcterms:modified xsi:type="dcterms:W3CDTF">2025-01-14T11:05:40Z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0x01010011E71FB3A784964BBA681DDE3B13AC75</vt:lpwstr>
  </property>
  <property fmtid="{D5CDD505-2E9C-101B-9397-08002B2CF9AE}" pid="3" name="Order">
    <vt:r8>3700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MediaServiceImageTags">
    <vt:lpwstr/>
  </property>
</Properties>
</file>